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worksheets/sheet39.xml" ContentType="application/vnd.openxmlformats-officedocument.spreadsheetml.worksheet+xml"/>
  <Override PartName="/xl/drawings/drawing37.xml" ContentType="application/vnd.openxmlformats-officedocument.drawing+xml"/>
  <Override PartName="/xl/worksheets/sheet40.xml" ContentType="application/vnd.openxmlformats-officedocument.spreadsheetml.worksheet+xml"/>
  <Override PartName="/xl/drawings/drawing38.xml" ContentType="application/vnd.openxmlformats-officedocument.drawing+xml"/>
  <Override PartName="/xl/worksheets/sheet41.xml" ContentType="application/vnd.openxmlformats-officedocument.spreadsheetml.worksheet+xml"/>
  <Override PartName="/xl/drawings/drawing39.xml" ContentType="application/vnd.openxmlformats-officedocument.drawing+xml"/>
  <Override PartName="/xl/worksheets/sheet42.xml" ContentType="application/vnd.openxmlformats-officedocument.spreadsheetml.worksheet+xml"/>
  <Override PartName="/xl/drawings/drawing40.xml" ContentType="application/vnd.openxmlformats-officedocument.drawing+xml"/>
  <Override PartName="/xl/worksheets/sheet43.xml" ContentType="application/vnd.openxmlformats-officedocument.spreadsheetml.worksheet+xml"/>
  <Override PartName="/xl/drawings/drawing41.xml" ContentType="application/vnd.openxmlformats-officedocument.drawing+xml"/>
  <Override PartName="/xl/worksheets/sheet44.xml" ContentType="application/vnd.openxmlformats-officedocument.spreadsheetml.worksheet+xml"/>
  <Override PartName="/xl/drawings/drawing42.xml" ContentType="application/vnd.openxmlformats-officedocument.drawing+xml"/>
  <Override PartName="/xl/worksheets/sheet45.xml" ContentType="application/vnd.openxmlformats-officedocument.spreadsheetml.worksheet+xml"/>
  <Override PartName="/xl/drawings/drawing43.xml" ContentType="application/vnd.openxmlformats-officedocument.drawing+xml"/>
  <Override PartName="/xl/worksheets/sheet46.xml" ContentType="application/vnd.openxmlformats-officedocument.spreadsheetml.worksheet+xml"/>
  <Override PartName="/xl/drawings/drawing44.xml" ContentType="application/vnd.openxmlformats-officedocument.drawing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800" windowHeight="12540" activeTab="0"/>
  </bookViews>
  <sheets>
    <sheet name="Summary" sheetId="1" r:id="rId1"/>
    <sheet name="Results 2003-2014" sheetId="2" r:id="rId2"/>
    <sheet name="Alexander C" sheetId="3" r:id="rId3"/>
    <sheet name="Bale D" sheetId="4" r:id="rId4"/>
    <sheet name="Benda O" sheetId="5" r:id="rId5"/>
    <sheet name="Blomeley J" sheetId="6" r:id="rId6"/>
    <sheet name="Burgess Kade" sheetId="7" r:id="rId7"/>
    <sheet name="Burgess Kat" sheetId="8" r:id="rId8"/>
    <sheet name="Cass L" sheetId="9" r:id="rId9"/>
    <sheet name="Castles M" sheetId="10" r:id="rId10"/>
    <sheet name="Coggins M" sheetId="11" r:id="rId11"/>
    <sheet name="Dando N" sheetId="12" r:id="rId12"/>
    <sheet name="Day B" sheetId="13" r:id="rId13"/>
    <sheet name="Dietrich R" sheetId="14" r:id="rId14"/>
    <sheet name="Droop J" sheetId="15" r:id="rId15"/>
    <sheet name="Duus A" sheetId="16" r:id="rId16"/>
    <sheet name="Eversham W" sheetId="17" r:id="rId17"/>
    <sheet name="Gourley G" sheetId="18" r:id="rId18"/>
    <sheet name="Gribble D" sheetId="19" r:id="rId19"/>
    <sheet name="Gunning S" sheetId="20" r:id="rId20"/>
    <sheet name="Hampton I" sheetId="21" r:id="rId21"/>
    <sheet name="Hennessy D" sheetId="22" r:id="rId22"/>
    <sheet name="Jeacocke D" sheetId="23" r:id="rId23"/>
    <sheet name="Johns D" sheetId="24" r:id="rId24"/>
    <sheet name="Kaye C" sheetId="25" r:id="rId25"/>
    <sheet name="Leydon K" sheetId="26" r:id="rId26"/>
    <sheet name="Lindsay J" sheetId="27" r:id="rId27"/>
    <sheet name="Makin C" sheetId="28" r:id="rId28"/>
    <sheet name="Martin N" sheetId="29" r:id="rId29"/>
    <sheet name="McGowan A" sheetId="30" r:id="rId30"/>
    <sheet name="McRae J" sheetId="31" r:id="rId31"/>
    <sheet name="Moore L" sheetId="32" r:id="rId32"/>
    <sheet name="Morris H" sheetId="33" r:id="rId33"/>
    <sheet name="Munday P" sheetId="34" r:id="rId34"/>
    <sheet name="Needham E" sheetId="35" r:id="rId35"/>
    <sheet name="O'Brien M" sheetId="36" r:id="rId36"/>
    <sheet name="Olsthoorn T" sheetId="37" r:id="rId37"/>
    <sheet name="Quinn P" sheetId="38" r:id="rId38"/>
    <sheet name="Reid A" sheetId="39" r:id="rId39"/>
    <sheet name="Rohan P" sheetId="40" r:id="rId40"/>
    <sheet name="Smyth A" sheetId="41" r:id="rId41"/>
    <sheet name="Stutsel G" sheetId="42" r:id="rId42"/>
    <sheet name="Teunissen A" sheetId="43" r:id="rId43"/>
    <sheet name="Tweedie M" sheetId="44" r:id="rId44"/>
    <sheet name="Waddleton J" sheetId="45" r:id="rId45"/>
    <sheet name="Master Sheet" sheetId="46" r:id="rId46"/>
    <sheet name="3000m" sheetId="47" r:id="rId47"/>
    <sheet name="5000m" sheetId="48" r:id="rId48"/>
    <sheet name="Bunbury" sheetId="49" r:id="rId49"/>
  </sheets>
  <definedNames/>
  <calcPr fullCalcOnLoad="1"/>
</workbook>
</file>

<file path=xl/sharedStrings.xml><?xml version="1.0" encoding="utf-8"?>
<sst xmlns="http://schemas.openxmlformats.org/spreadsheetml/2006/main" count="5528" uniqueCount="397">
  <si>
    <t>POINTS AND DISTANCE SUMMARY 2014</t>
  </si>
  <si>
    <t>Age Group</t>
  </si>
  <si>
    <t>Name</t>
  </si>
  <si>
    <t>Points</t>
  </si>
  <si>
    <t>Km</t>
  </si>
  <si>
    <t>P</t>
  </si>
  <si>
    <t xml:space="preserve"> </t>
  </si>
  <si>
    <t>Kaye, Cecelia</t>
  </si>
  <si>
    <t>70-74</t>
  </si>
  <si>
    <t>Lindsay, Jane</t>
  </si>
  <si>
    <t>Total points/distance</t>
  </si>
  <si>
    <t>Reg No</t>
  </si>
  <si>
    <t>Date</t>
  </si>
  <si>
    <t>Time</t>
  </si>
  <si>
    <t>Stroke</t>
  </si>
  <si>
    <t>SC/LC</t>
  </si>
  <si>
    <t>Split</t>
  </si>
  <si>
    <t>Brenda Day</t>
  </si>
  <si>
    <t>Catherine Alexander</t>
  </si>
  <si>
    <t>Bunbury AUSSI Stingers</t>
  </si>
  <si>
    <t>Entry fee $10</t>
  </si>
  <si>
    <t>Freestyle</t>
  </si>
  <si>
    <t>Backstroke</t>
  </si>
  <si>
    <t>Breaststroke/Butterfly</t>
  </si>
  <si>
    <t>Total</t>
  </si>
  <si>
    <t xml:space="preserve">Rec </t>
  </si>
  <si>
    <t>S/L</t>
  </si>
  <si>
    <t>No</t>
  </si>
  <si>
    <t>Age</t>
  </si>
  <si>
    <t>Cecelia Kaye</t>
  </si>
  <si>
    <t>Jane Lindsay</t>
  </si>
  <si>
    <t xml:space="preserve">     *    Indicates a split time</t>
  </si>
  <si>
    <t>NAME</t>
  </si>
  <si>
    <t>Award Year</t>
  </si>
  <si>
    <t>Breaststroke</t>
  </si>
  <si>
    <t>Butterfly</t>
  </si>
  <si>
    <t>Individual Medley</t>
  </si>
  <si>
    <t>Event</t>
  </si>
  <si>
    <t>400m</t>
  </si>
  <si>
    <t>Dist/Points</t>
  </si>
  <si>
    <t>800m</t>
  </si>
  <si>
    <t>Total Points</t>
  </si>
  <si>
    <t>Time/Dist</t>
  </si>
  <si>
    <t>Total Distance</t>
  </si>
  <si>
    <t>1500m</t>
  </si>
  <si>
    <t>30 min</t>
  </si>
  <si>
    <t>45 min</t>
  </si>
  <si>
    <t>Endurance 1000 Recorder</t>
  </si>
  <si>
    <t>60 min</t>
  </si>
  <si>
    <t>Year</t>
  </si>
  <si>
    <t>Champion Club</t>
  </si>
  <si>
    <t>Average Points</t>
  </si>
  <si>
    <t>Participation</t>
  </si>
  <si>
    <t>National Placing</t>
  </si>
  <si>
    <t>NSW Placing</t>
  </si>
  <si>
    <t>Points per Member</t>
  </si>
  <si>
    <t>Number of Members</t>
  </si>
  <si>
    <t>Number of Participants</t>
  </si>
  <si>
    <t>Participation Rate (%)</t>
  </si>
  <si>
    <t>Distance Swum  (Km)</t>
  </si>
  <si>
    <t>TUGGERANONG AEROBIC SWIMS 2003-2011</t>
  </si>
  <si>
    <t>-</t>
  </si>
  <si>
    <t>2007**</t>
  </si>
  <si>
    <t>15</t>
  </si>
  <si>
    <t>6</t>
  </si>
  <si>
    <t>9</t>
  </si>
  <si>
    <t>5</t>
  </si>
  <si>
    <t>7</t>
  </si>
  <si>
    <t>**</t>
  </si>
  <si>
    <t>ENDURANCE 1000 SWIMS</t>
  </si>
  <si>
    <t>Day, Brenda</t>
  </si>
  <si>
    <t>60-64</t>
  </si>
  <si>
    <t>Alexander, Catherine</t>
  </si>
  <si>
    <t>TUGGERANONG MASTERS SWIMMING ACT INC</t>
  </si>
  <si>
    <t>2014 Winter 3 X 400m Postal Swim</t>
  </si>
  <si>
    <t>Member</t>
  </si>
  <si>
    <t>5000m Swims 2014</t>
  </si>
  <si>
    <t>3000m Swims 2014</t>
  </si>
  <si>
    <t>TUGGERANONG ENDURANCE SWIMS from 2012</t>
  </si>
  <si>
    <t>Burgess, Kade</t>
  </si>
  <si>
    <t>Burgess, Katrina</t>
  </si>
  <si>
    <t>Bale, David</t>
  </si>
  <si>
    <t>Droop, Jeanette</t>
  </si>
  <si>
    <t>Makin, Caroline</t>
  </si>
  <si>
    <t>Morris, Helen</t>
  </si>
  <si>
    <t>Duus, Alan</t>
  </si>
  <si>
    <t>Teunissen, Andrea</t>
  </si>
  <si>
    <t>Tweedie, Marianne</t>
  </si>
  <si>
    <t>Cass, Leisa</t>
  </si>
  <si>
    <t>McRae, Jon</t>
  </si>
  <si>
    <t>McGowan, Atsuko</t>
  </si>
  <si>
    <t>Reid, Ann</t>
  </si>
  <si>
    <t>David Bale</t>
  </si>
  <si>
    <t>4 Jan</t>
  </si>
  <si>
    <t>SC</t>
  </si>
  <si>
    <t>1 Jan</t>
  </si>
  <si>
    <t>7 Jan</t>
  </si>
  <si>
    <t>Katrina Burgess</t>
  </si>
  <si>
    <t>Kade Burgess</t>
  </si>
  <si>
    <t>Leisa Cass</t>
  </si>
  <si>
    <t>Jon McRae</t>
  </si>
  <si>
    <t>Jeanette Droop</t>
  </si>
  <si>
    <t>Caroline Makin</t>
  </si>
  <si>
    <t>Ann Reid</t>
  </si>
  <si>
    <t>Helen Morris</t>
  </si>
  <si>
    <t>Alan Duus</t>
  </si>
  <si>
    <t>Andrea Teunissen</t>
  </si>
  <si>
    <t>Marianne Tweedie</t>
  </si>
  <si>
    <t>Atsuko McGowan</t>
  </si>
  <si>
    <t>40-44</t>
  </si>
  <si>
    <t>18-24</t>
  </si>
  <si>
    <t>45-49</t>
  </si>
  <si>
    <t>50-54</t>
  </si>
  <si>
    <t>65-69</t>
  </si>
  <si>
    <t>35-39</t>
  </si>
  <si>
    <t>30-34</t>
  </si>
  <si>
    <t>Pam Munday</t>
  </si>
  <si>
    <t>Munday, Pam</t>
  </si>
  <si>
    <t>11 Jan</t>
  </si>
  <si>
    <t>14 Jan</t>
  </si>
  <si>
    <t>28:11.97</t>
  </si>
  <si>
    <t>12 Jan</t>
  </si>
  <si>
    <t>Deborah Johns</t>
  </si>
  <si>
    <t>Johns, Deborah</t>
  </si>
  <si>
    <t>55-59</t>
  </si>
  <si>
    <t>5 Jan</t>
  </si>
  <si>
    <t>David Hennessy</t>
  </si>
  <si>
    <t>Hennessy, David</t>
  </si>
  <si>
    <t>27:36.74</t>
  </si>
  <si>
    <t>21 Jan</t>
  </si>
  <si>
    <t>18 Jan</t>
  </si>
  <si>
    <t>Click on your name to go to your sheet</t>
  </si>
  <si>
    <t>These are the correct totals for 2007; next line is official results, where 45 points were "lost" by the national recorder.</t>
  </si>
  <si>
    <t>Rohan, Pauline</t>
  </si>
  <si>
    <t>Pauline Rohan</t>
  </si>
  <si>
    <t>Anne Smyth</t>
  </si>
  <si>
    <t>Smyth, Anne</t>
  </si>
  <si>
    <t>25 Jan</t>
  </si>
  <si>
    <t>28 Jan</t>
  </si>
  <si>
    <t>23 Jan</t>
  </si>
  <si>
    <t>26 Jan</t>
  </si>
  <si>
    <t>37:04.75</t>
  </si>
  <si>
    <t>31 Jan</t>
  </si>
  <si>
    <t>1 Feb</t>
  </si>
  <si>
    <t>LC</t>
  </si>
  <si>
    <t>Hampton, Ian</t>
  </si>
  <si>
    <t>Ian Hampton</t>
  </si>
  <si>
    <t>Nicolee Martin</t>
  </si>
  <si>
    <t>Martin, Nicolee</t>
  </si>
  <si>
    <t>2 Feb</t>
  </si>
  <si>
    <t>4 Feb</t>
  </si>
  <si>
    <t>7 Feb</t>
  </si>
  <si>
    <t>11 Feb</t>
  </si>
  <si>
    <t>8 Feb</t>
  </si>
  <si>
    <t>14 Feb</t>
  </si>
  <si>
    <t>21 Feb</t>
  </si>
  <si>
    <t>15 Feb</t>
  </si>
  <si>
    <t>32:39.16</t>
  </si>
  <si>
    <t>18 Feb</t>
  </si>
  <si>
    <t>Waddleton, Jane</t>
  </si>
  <si>
    <t>Jane Waddleton</t>
  </si>
  <si>
    <t>22 Feb</t>
  </si>
  <si>
    <t>25 Feb</t>
  </si>
  <si>
    <t>28 Feb</t>
  </si>
  <si>
    <t>406795</t>
  </si>
  <si>
    <t>61:40.58</t>
  </si>
  <si>
    <t>FR</t>
  </si>
  <si>
    <t>David Jeacocke</t>
  </si>
  <si>
    <t>Jeacocke, David</t>
  </si>
  <si>
    <t>1 Mar</t>
  </si>
  <si>
    <t>8 Mar</t>
  </si>
  <si>
    <t>Leydon, Kristen</t>
  </si>
  <si>
    <t>Kristen Leydon</t>
  </si>
  <si>
    <t>18 Mar</t>
  </si>
  <si>
    <t>15 Mar</t>
  </si>
  <si>
    <t>26:24.06</t>
  </si>
  <si>
    <t>9 Mar</t>
  </si>
  <si>
    <t>21 Mar</t>
  </si>
  <si>
    <t>Note:   Any times recorded in red on your sheet were swum at meets</t>
  </si>
  <si>
    <t>Blomeley, Jill</t>
  </si>
  <si>
    <t>Jill Blomeley</t>
  </si>
  <si>
    <t>25 Mar</t>
  </si>
  <si>
    <t>22 Mar</t>
  </si>
  <si>
    <t>40:31.00</t>
  </si>
  <si>
    <t>26:10.00</t>
  </si>
  <si>
    <t>29 Mar</t>
  </si>
  <si>
    <t>1 Apr</t>
  </si>
  <si>
    <t>4 Apr</t>
  </si>
  <si>
    <t>Castles, Maria</t>
  </si>
  <si>
    <t>Maria Castles</t>
  </si>
  <si>
    <t>8 Apr</t>
  </si>
  <si>
    <t>5 Apr</t>
  </si>
  <si>
    <t>15 Apr</t>
  </si>
  <si>
    <t>12 Apr</t>
  </si>
  <si>
    <t>22 Apr</t>
  </si>
  <si>
    <t>19 Apr</t>
  </si>
  <si>
    <t>26:52.78</t>
  </si>
  <si>
    <t>Tara Olsthoorn</t>
  </si>
  <si>
    <t>23 Apr</t>
  </si>
  <si>
    <t>Olsthoorn, Tara</t>
  </si>
  <si>
    <t>24 Apr</t>
  </si>
  <si>
    <t>25 Apr</t>
  </si>
  <si>
    <t>Elizabeth Needham</t>
  </si>
  <si>
    <t>Needham, Liz</t>
  </si>
  <si>
    <t>29 Apr</t>
  </si>
  <si>
    <t>45:57.53</t>
  </si>
  <si>
    <t>26 Apr</t>
  </si>
  <si>
    <t>27 Apr</t>
  </si>
  <si>
    <t>Greg Gourley</t>
  </si>
  <si>
    <t>Gourley, Greg</t>
  </si>
  <si>
    <t>Petrina Quinn</t>
  </si>
  <si>
    <t>Quinn, Petrina</t>
  </si>
  <si>
    <t>Suzie Gunning</t>
  </si>
  <si>
    <t>Gunning, Suzie</t>
  </si>
  <si>
    <t>4 May</t>
  </si>
  <si>
    <t>3 May</t>
  </si>
  <si>
    <t>53:46.44</t>
  </si>
  <si>
    <t>53:47.45</t>
  </si>
  <si>
    <t>61:00.75</t>
  </si>
  <si>
    <t>BA</t>
  </si>
  <si>
    <t>50:54.86</t>
  </si>
  <si>
    <t>59:48.63</t>
  </si>
  <si>
    <t>45:54.92</t>
  </si>
  <si>
    <t>406820</t>
  </si>
  <si>
    <t>406713</t>
  </si>
  <si>
    <t>406878</t>
  </si>
  <si>
    <t>783109</t>
  </si>
  <si>
    <t>788939</t>
  </si>
  <si>
    <t>6 May</t>
  </si>
  <si>
    <t>BR</t>
  </si>
  <si>
    <t>Potential Entries</t>
  </si>
  <si>
    <t>9 May</t>
  </si>
  <si>
    <t>71:17.79</t>
  </si>
  <si>
    <t>13 May</t>
  </si>
  <si>
    <t>10 May</t>
  </si>
  <si>
    <t>BU</t>
  </si>
  <si>
    <t>20 Apr</t>
  </si>
  <si>
    <t>20 May</t>
  </si>
  <si>
    <t>31:03.00</t>
  </si>
  <si>
    <t>17 May</t>
  </si>
  <si>
    <t>SC*</t>
  </si>
  <si>
    <t>23 May</t>
  </si>
  <si>
    <t>24 May</t>
  </si>
  <si>
    <t>33:19.49</t>
  </si>
  <si>
    <t>27 May</t>
  </si>
  <si>
    <t>26 May</t>
  </si>
  <si>
    <t>783385</t>
  </si>
  <si>
    <t>788517</t>
  </si>
  <si>
    <t>406796</t>
  </si>
  <si>
    <t>782292</t>
  </si>
  <si>
    <t>30 May</t>
  </si>
  <si>
    <t>31 May</t>
  </si>
  <si>
    <t>39:04.85</t>
  </si>
  <si>
    <t>3 Jun</t>
  </si>
  <si>
    <t>11:13.97</t>
  </si>
  <si>
    <t>Gary Stutsel</t>
  </si>
  <si>
    <t>16 May</t>
  </si>
  <si>
    <t>12 May</t>
  </si>
  <si>
    <t>75-79</t>
  </si>
  <si>
    <t>Stutsel, Gary</t>
  </si>
  <si>
    <t>10 Feb</t>
  </si>
  <si>
    <t>21 Apr</t>
  </si>
  <si>
    <t>8 Jan</t>
  </si>
  <si>
    <t>18 Apr</t>
  </si>
  <si>
    <t>6 Jan</t>
  </si>
  <si>
    <t>3 Jan</t>
  </si>
  <si>
    <t>11 Mar</t>
  </si>
  <si>
    <t>13 Apr</t>
  </si>
  <si>
    <t>14 Mar</t>
  </si>
  <si>
    <t>16 Apr</t>
  </si>
  <si>
    <t>9 Jan</t>
  </si>
  <si>
    <t>6 Jun</t>
  </si>
  <si>
    <t>10 Jun</t>
  </si>
  <si>
    <t>7 Jun</t>
  </si>
  <si>
    <t>17 Jun</t>
  </si>
  <si>
    <t>14 Jun</t>
  </si>
  <si>
    <t>34:12.94</t>
  </si>
  <si>
    <t>789053</t>
  </si>
  <si>
    <t>406792</t>
  </si>
  <si>
    <t>787763</t>
  </si>
  <si>
    <t>*</t>
  </si>
  <si>
    <t>21 Jun</t>
  </si>
  <si>
    <t>24 Jun</t>
  </si>
  <si>
    <t>(Old scoring system)</t>
  </si>
  <si>
    <t>406703</t>
  </si>
  <si>
    <t>408612</t>
  </si>
  <si>
    <t>1 Jul</t>
  </si>
  <si>
    <t>28 Jun</t>
  </si>
  <si>
    <t>26 Jun</t>
  </si>
  <si>
    <t>Marainne Twedie</t>
  </si>
  <si>
    <t>LC*</t>
  </si>
  <si>
    <t>782374</t>
  </si>
  <si>
    <t>406674</t>
  </si>
  <si>
    <t>41</t>
  </si>
  <si>
    <t>47</t>
  </si>
  <si>
    <t>65</t>
  </si>
  <si>
    <t>68</t>
  </si>
  <si>
    <t>60</t>
  </si>
  <si>
    <t>74</t>
  </si>
  <si>
    <t>46</t>
  </si>
  <si>
    <t>56</t>
  </si>
  <si>
    <t>52</t>
  </si>
  <si>
    <t>75</t>
  </si>
  <si>
    <t>54</t>
  </si>
  <si>
    <t>31</t>
  </si>
  <si>
    <t>Moore, Lisa</t>
  </si>
  <si>
    <t>Lisa Moore</t>
  </si>
  <si>
    <t>8 Jul</t>
  </si>
  <si>
    <t>5 Jul</t>
  </si>
  <si>
    <t>31:03.07</t>
  </si>
  <si>
    <t>12 Jul</t>
  </si>
  <si>
    <t>15 Jul</t>
  </si>
  <si>
    <t>40:19.36</t>
  </si>
  <si>
    <t>Gribble, David</t>
  </si>
  <si>
    <t>David Gribble</t>
  </si>
  <si>
    <t>29 Jul</t>
  </si>
  <si>
    <t>26 Jul</t>
  </si>
  <si>
    <t>29 Jull</t>
  </si>
  <si>
    <t>4 Jul</t>
  </si>
  <si>
    <t>2 Aug</t>
  </si>
  <si>
    <t>5 Aug</t>
  </si>
  <si>
    <t>51:46.55</t>
  </si>
  <si>
    <t>12 Aug</t>
  </si>
  <si>
    <t>9 Aug</t>
  </si>
  <si>
    <t>57:49.75</t>
  </si>
  <si>
    <t>16 Aug</t>
  </si>
  <si>
    <t>19 Aug</t>
  </si>
  <si>
    <t>23 Aug</t>
  </si>
  <si>
    <t>26 Aug</t>
  </si>
  <si>
    <t>37:19.17</t>
  </si>
  <si>
    <t>25:54.13</t>
  </si>
  <si>
    <t>48:39.31</t>
  </si>
  <si>
    <t>3 Aug</t>
  </si>
  <si>
    <t>30 Aug</t>
  </si>
  <si>
    <t>2 Sep</t>
  </si>
  <si>
    <t>37:39.83</t>
  </si>
  <si>
    <t>31:12.46</t>
  </si>
  <si>
    <t>6 Sep</t>
  </si>
  <si>
    <t>30:58.55</t>
  </si>
  <si>
    <t>9 Sep</t>
  </si>
  <si>
    <t>33:09.93</t>
  </si>
  <si>
    <t>C</t>
  </si>
  <si>
    <t>16 Sep</t>
  </si>
  <si>
    <t>13 Sep</t>
  </si>
  <si>
    <t>23 Sep</t>
  </si>
  <si>
    <t>27 Sep</t>
  </si>
  <si>
    <t>52:38.06</t>
  </si>
  <si>
    <t>30 Sep</t>
  </si>
  <si>
    <t>07;00.19</t>
  </si>
  <si>
    <t>28 Oct</t>
  </si>
  <si>
    <t>25 Oct</t>
  </si>
  <si>
    <t>60:19.18</t>
  </si>
  <si>
    <t>58:46.66</t>
  </si>
  <si>
    <t>7 Oct</t>
  </si>
  <si>
    <t>Bill Eversham</t>
  </si>
  <si>
    <t>1 Nov</t>
  </si>
  <si>
    <t>4 Nov</t>
  </si>
  <si>
    <t>8 Nov</t>
  </si>
  <si>
    <t>50:13.14</t>
  </si>
  <si>
    <t>48:34.16</t>
  </si>
  <si>
    <t>18 Nov</t>
  </si>
  <si>
    <t>15 Nov</t>
  </si>
  <si>
    <t>11 Nov</t>
  </si>
  <si>
    <t>Eversham, Bill</t>
  </si>
  <si>
    <t>56:54.64</t>
  </si>
  <si>
    <t>Marshall O'Brien</t>
  </si>
  <si>
    <t>19 Oct</t>
  </si>
  <si>
    <t>O'Brien, Marshall</t>
  </si>
  <si>
    <t>11 Oct</t>
  </si>
  <si>
    <t>18 Oct</t>
  </si>
  <si>
    <t>16 Nov</t>
  </si>
  <si>
    <t>Roger Dietrich</t>
  </si>
  <si>
    <t>Dietrich, Roger</t>
  </si>
  <si>
    <t>21 Oct</t>
  </si>
  <si>
    <t>14 Oct</t>
  </si>
  <si>
    <t>4 Oct</t>
  </si>
  <si>
    <t>22 Nov</t>
  </si>
  <si>
    <t>23 Nov</t>
  </si>
  <si>
    <t>25 Nov</t>
  </si>
  <si>
    <t>29 Nov</t>
  </si>
  <si>
    <t>28:49.57</t>
  </si>
  <si>
    <t>Nicholas Dando</t>
  </si>
  <si>
    <t>Dando, Nick</t>
  </si>
  <si>
    <t>Amanda Coggins</t>
  </si>
  <si>
    <t>Otto Benda</t>
  </si>
  <si>
    <t>Benda, Otto</t>
  </si>
  <si>
    <t>Coggins, Mandy</t>
  </si>
  <si>
    <t>1 Dec</t>
  </si>
  <si>
    <t>6 Dec</t>
  </si>
  <si>
    <t>9 Dec</t>
  </si>
  <si>
    <t>13 Dec</t>
  </si>
  <si>
    <t>49:47.36</t>
  </si>
  <si>
    <t>436749</t>
  </si>
  <si>
    <t>782463</t>
  </si>
  <si>
    <t>783586</t>
  </si>
  <si>
    <t>21 Dec</t>
  </si>
  <si>
    <r>
      <t xml:space="preserve">UPDATED </t>
    </r>
    <r>
      <rPr>
        <b/>
        <i/>
        <sz val="10"/>
        <color indexed="10"/>
        <rFont val="Arial"/>
        <family val="2"/>
      </rPr>
      <t xml:space="preserve"> 31 Dec 2014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</si>
</sst>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#,##0.000"/>
    <numFmt numFmtId="166" formatCode="mm:ss.00"/>
    <numFmt numFmtId="167" formatCode="0.0"/>
    <numFmt numFmtId="168" formatCode="[$-C09]h:mm:ss\ am/pm"/>
    <numFmt numFmtId="169" formatCode="00&quot;:&quot;00&quot;:&quot;00"/>
    <numFmt numFmtId="170" formatCode="[$-C09]dddd\,\ d\ mmmm\ yyyy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8"/>
      <name val="Algerian"/>
      <family val="5"/>
    </font>
    <font>
      <sz val="18"/>
      <color indexed="10"/>
      <name val="Algerian"/>
      <family val="5"/>
    </font>
    <font>
      <sz val="16"/>
      <name val="Algerian"/>
      <family val="5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color indexed="10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0"/>
      <color indexed="11"/>
      <name val="Arial"/>
      <family val="2"/>
    </font>
    <font>
      <b/>
      <sz val="16"/>
      <color indexed="11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1"/>
      <color indexed="11"/>
      <name val="Arial"/>
      <family val="2"/>
    </font>
    <font>
      <sz val="16"/>
      <color indexed="10"/>
      <name val="Algerian"/>
      <family val="5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1"/>
      <color rgb="FF4EB913"/>
      <name val="Arial"/>
      <family val="2"/>
    </font>
    <font>
      <sz val="18"/>
      <color rgb="FFC00000"/>
      <name val="Algerian"/>
      <family val="5"/>
    </font>
    <font>
      <sz val="10"/>
      <color rgb="FFC00000"/>
      <name val="Arial"/>
      <family val="2"/>
    </font>
    <font>
      <sz val="16"/>
      <color rgb="FFC00000"/>
      <name val="Algerian"/>
      <family val="5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8" fillId="0" borderId="0" xfId="53" applyAlignment="1" applyProtection="1">
      <alignment/>
      <protection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65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 horizontal="center"/>
    </xf>
    <xf numFmtId="49" fontId="0" fillId="0" borderId="14" xfId="0" applyNumberFormat="1" applyBorder="1" applyAlignment="1">
      <alignment/>
    </xf>
    <xf numFmtId="49" fontId="12" fillId="0" borderId="14" xfId="0" applyNumberFormat="1" applyFont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4" xfId="0" applyNumberFormat="1" applyFont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166" fontId="0" fillId="0" borderId="0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20" xfId="0" applyBorder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top" wrapText="1"/>
    </xf>
    <xf numFmtId="0" fontId="20" fillId="0" borderId="2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0" xfId="0" applyFill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22" fillId="0" borderId="30" xfId="0" applyFont="1" applyBorder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9" fontId="0" fillId="0" borderId="33" xfId="0" applyNumberFormat="1" applyBorder="1" applyAlignment="1">
      <alignment/>
    </xf>
    <xf numFmtId="0" fontId="23" fillId="0" borderId="30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49" fontId="23" fillId="0" borderId="26" xfId="0" applyNumberFormat="1" applyFon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20" fillId="0" borderId="0" xfId="0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4" fontId="0" fillId="0" borderId="30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2" fontId="0" fillId="0" borderId="32" xfId="0" applyNumberForma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4" fillId="0" borderId="0" xfId="0" applyFont="1" applyAlignment="1">
      <alignment/>
    </xf>
    <xf numFmtId="1" fontId="0" fillId="0" borderId="0" xfId="53" applyNumberFormat="1" applyFont="1" applyAlignment="1" applyProtection="1" quotePrefix="1">
      <alignment/>
      <protection/>
    </xf>
    <xf numFmtId="3" fontId="0" fillId="0" borderId="26" xfId="0" applyNumberFormat="1" applyBorder="1" applyAlignment="1">
      <alignment horizontal="center"/>
    </xf>
    <xf numFmtId="3" fontId="0" fillId="0" borderId="33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22" fillId="0" borderId="30" xfId="0" applyNumberFormat="1" applyFont="1" applyBorder="1" applyAlignment="1">
      <alignment horizontal="center"/>
    </xf>
    <xf numFmtId="2" fontId="22" fillId="0" borderId="24" xfId="0" applyNumberFormat="1" applyFont="1" applyBorder="1" applyAlignment="1">
      <alignment horizontal="center"/>
    </xf>
    <xf numFmtId="0" fontId="13" fillId="0" borderId="0" xfId="58" applyFont="1" applyAlignment="1">
      <alignment horizontal="left" vertical="center"/>
      <protection/>
    </xf>
    <xf numFmtId="0" fontId="0" fillId="0" borderId="0" xfId="58">
      <alignment/>
      <protection/>
    </xf>
    <xf numFmtId="0" fontId="14" fillId="0" borderId="0" xfId="58" applyFont="1" applyAlignment="1">
      <alignment horizontal="center" vertical="center"/>
      <protection/>
    </xf>
    <xf numFmtId="0" fontId="0" fillId="0" borderId="0" xfId="58" applyBorder="1" applyAlignment="1">
      <alignment horizontal="center"/>
      <protection/>
    </xf>
    <xf numFmtId="0" fontId="15" fillId="0" borderId="0" xfId="58" applyFont="1" applyAlignment="1">
      <alignment horizontal="center" vertical="center"/>
      <protection/>
    </xf>
    <xf numFmtId="0" fontId="18" fillId="0" borderId="34" xfId="58" applyFont="1" applyBorder="1" applyAlignment="1">
      <alignment horizontal="center" vertical="center" wrapText="1"/>
      <protection/>
    </xf>
    <xf numFmtId="49" fontId="12" fillId="0" borderId="34" xfId="58" applyNumberFormat="1" applyFont="1" applyBorder="1" applyAlignment="1">
      <alignment horizontal="center" vertical="center" wrapText="1"/>
      <protection/>
    </xf>
    <xf numFmtId="166" fontId="0" fillId="0" borderId="34" xfId="58" applyNumberFormat="1" applyFont="1" applyFill="1" applyBorder="1" applyAlignment="1">
      <alignment horizontal="center" vertical="center"/>
      <protection/>
    </xf>
    <xf numFmtId="0" fontId="12" fillId="0" borderId="34" xfId="58" applyFont="1" applyBorder="1" applyAlignment="1">
      <alignment horizontal="center" vertical="center" wrapText="1"/>
      <protection/>
    </xf>
    <xf numFmtId="1" fontId="0" fillId="0" borderId="34" xfId="58" applyNumberFormat="1" applyFont="1" applyBorder="1" applyAlignment="1">
      <alignment horizontal="center" vertical="center" wrapText="1"/>
      <protection/>
    </xf>
    <xf numFmtId="166" fontId="0" fillId="0" borderId="34" xfId="58" applyNumberFormat="1" applyFill="1" applyBorder="1" applyAlignment="1">
      <alignment horizontal="center" vertical="center"/>
      <protection/>
    </xf>
    <xf numFmtId="166" fontId="0" fillId="0" borderId="34" xfId="58" applyNumberFormat="1" applyFont="1" applyBorder="1" applyAlignment="1">
      <alignment horizontal="center" vertical="center" wrapText="1"/>
      <protection/>
    </xf>
    <xf numFmtId="0" fontId="16" fillId="0" borderId="34" xfId="58" applyFont="1" applyBorder="1" applyAlignment="1">
      <alignment horizontal="center" vertical="center" wrapText="1"/>
      <protection/>
    </xf>
    <xf numFmtId="1" fontId="19" fillId="0" borderId="11" xfId="58" applyNumberFormat="1" applyFont="1" applyBorder="1" applyAlignment="1">
      <alignment horizontal="left" vertical="center" wrapText="1"/>
      <protection/>
    </xf>
    <xf numFmtId="3" fontId="0" fillId="0" borderId="34" xfId="58" applyNumberFormat="1" applyFont="1" applyFill="1" applyBorder="1" applyAlignment="1">
      <alignment horizontal="center" vertical="center"/>
      <protection/>
    </xf>
    <xf numFmtId="1" fontId="19" fillId="0" borderId="12" xfId="58" applyNumberFormat="1" applyFont="1" applyBorder="1" applyAlignment="1">
      <alignment vertical="center" wrapText="1"/>
      <protection/>
    </xf>
    <xf numFmtId="1" fontId="68" fillId="0" borderId="12" xfId="58" applyNumberFormat="1" applyFont="1" applyBorder="1" applyAlignment="1">
      <alignment vertical="center" wrapText="1"/>
      <protection/>
    </xf>
    <xf numFmtId="1" fontId="19" fillId="0" borderId="10" xfId="58" applyNumberFormat="1" applyFont="1" applyBorder="1" applyAlignment="1">
      <alignment vertical="center" wrapText="1"/>
      <protection/>
    </xf>
    <xf numFmtId="1" fontId="68" fillId="0" borderId="34" xfId="58" applyNumberFormat="1" applyFont="1" applyBorder="1" applyAlignment="1">
      <alignment vertical="center" wrapText="1"/>
      <protection/>
    </xf>
    <xf numFmtId="0" fontId="18" fillId="0" borderId="16" xfId="58" applyFont="1" applyBorder="1" applyAlignment="1">
      <alignment horizontal="center" vertical="center" wrapText="1"/>
      <protection/>
    </xf>
    <xf numFmtId="0" fontId="12" fillId="0" borderId="16" xfId="58" applyFont="1" applyBorder="1" applyAlignment="1">
      <alignment horizontal="center" vertical="center" wrapText="1"/>
      <protection/>
    </xf>
    <xf numFmtId="1" fontId="19" fillId="0" borderId="34" xfId="58" applyNumberFormat="1" applyFont="1" applyBorder="1" applyAlignment="1">
      <alignment vertical="center" wrapText="1"/>
      <protection/>
    </xf>
    <xf numFmtId="0" fontId="12" fillId="0" borderId="0" xfId="58" applyFont="1">
      <alignment/>
      <protection/>
    </xf>
    <xf numFmtId="0" fontId="12" fillId="0" borderId="10" xfId="58" applyFont="1" applyBorder="1" applyAlignment="1">
      <alignment horizontal="center" wrapText="1"/>
      <protection/>
    </xf>
    <xf numFmtId="0" fontId="17" fillId="0" borderId="14" xfId="58" applyFont="1" applyBorder="1" applyAlignment="1">
      <alignment horizontal="center" vertical="center" wrapText="1"/>
      <protection/>
    </xf>
    <xf numFmtId="1" fontId="17" fillId="0" borderId="0" xfId="58" applyNumberFormat="1" applyFont="1" applyBorder="1" applyAlignment="1">
      <alignment horizontal="center" vertical="center" wrapText="1"/>
      <protection/>
    </xf>
    <xf numFmtId="0" fontId="0" fillId="0" borderId="0" xfId="58" applyAlignment="1">
      <alignment horizontal="center" vertical="center" wrapText="1"/>
      <protection/>
    </xf>
    <xf numFmtId="0" fontId="18" fillId="0" borderId="35" xfId="58" applyFont="1" applyBorder="1" applyAlignment="1">
      <alignment horizontal="center" vertical="center" wrapText="1"/>
      <protection/>
    </xf>
    <xf numFmtId="0" fontId="18" fillId="0" borderId="14" xfId="58" applyFont="1" applyBorder="1" applyAlignment="1">
      <alignment horizontal="center" vertical="center" wrapText="1"/>
      <protection/>
    </xf>
    <xf numFmtId="2" fontId="17" fillId="0" borderId="0" xfId="58" applyNumberFormat="1" applyFont="1" applyBorder="1" applyAlignment="1">
      <alignment horizontal="center" wrapText="1"/>
      <protection/>
    </xf>
    <xf numFmtId="0" fontId="12" fillId="0" borderId="0" xfId="58" applyFont="1" applyAlignment="1">
      <alignment horizontal="center" vertical="center" wrapText="1"/>
      <protection/>
    </xf>
    <xf numFmtId="0" fontId="0" fillId="0" borderId="34" xfId="58" applyFont="1" applyBorder="1" applyAlignment="1">
      <alignment horizontal="center" vertical="center" wrapText="1"/>
      <protection/>
    </xf>
    <xf numFmtId="49" fontId="0" fillId="0" borderId="34" xfId="58" applyNumberFormat="1" applyFont="1" applyBorder="1" applyAlignment="1">
      <alignment horizontal="center" vertical="center" wrapText="1"/>
      <protection/>
    </xf>
    <xf numFmtId="166" fontId="0" fillId="0" borderId="14" xfId="58" applyNumberFormat="1" applyFont="1" applyBorder="1" applyAlignment="1">
      <alignment horizontal="center" vertical="center" wrapText="1"/>
      <protection/>
    </xf>
    <xf numFmtId="0" fontId="12" fillId="0" borderId="0" xfId="58" applyFont="1" applyBorder="1" applyAlignment="1">
      <alignment horizontal="center" vertical="center" wrapText="1"/>
      <protection/>
    </xf>
    <xf numFmtId="0" fontId="12" fillId="0" borderId="0" xfId="58" applyFont="1" applyAlignment="1">
      <alignment horizontal="center" vertical="top" wrapText="1"/>
      <protection/>
    </xf>
    <xf numFmtId="3" fontId="0" fillId="0" borderId="34" xfId="58" applyNumberFormat="1" applyFont="1" applyBorder="1" applyAlignment="1">
      <alignment horizontal="center" vertical="center" wrapText="1"/>
      <protection/>
    </xf>
    <xf numFmtId="3" fontId="0" fillId="0" borderId="14" xfId="58" applyNumberFormat="1" applyFont="1" applyBorder="1" applyAlignment="1">
      <alignment horizontal="center" vertical="center" wrapText="1"/>
      <protection/>
    </xf>
    <xf numFmtId="0" fontId="0" fillId="0" borderId="0" xfId="58" applyFont="1" applyBorder="1" applyAlignment="1">
      <alignment horizontal="center" vertical="center" wrapText="1"/>
      <protection/>
    </xf>
    <xf numFmtId="1" fontId="0" fillId="0" borderId="0" xfId="58" applyNumberFormat="1" applyFont="1" applyBorder="1" applyAlignment="1">
      <alignment horizontal="center" vertical="center" wrapText="1"/>
      <protection/>
    </xf>
    <xf numFmtId="0" fontId="5" fillId="0" borderId="0" xfId="58" applyFont="1" applyBorder="1" applyAlignment="1">
      <alignment wrapText="1"/>
      <protection/>
    </xf>
    <xf numFmtId="3" fontId="0" fillId="0" borderId="34" xfId="58" applyNumberFormat="1" applyFont="1" applyFill="1" applyBorder="1" applyAlignment="1">
      <alignment horizontal="center"/>
      <protection/>
    </xf>
    <xf numFmtId="1" fontId="69" fillId="0" borderId="34" xfId="58" applyNumberFormat="1" applyFont="1" applyBorder="1" applyAlignment="1">
      <alignment horizontal="center" vertical="center" wrapText="1"/>
      <protection/>
    </xf>
    <xf numFmtId="3" fontId="0" fillId="0" borderId="14" xfId="58" applyNumberFormat="1" applyFont="1" applyFill="1" applyBorder="1" applyAlignment="1">
      <alignment horizontal="center"/>
      <protection/>
    </xf>
    <xf numFmtId="49" fontId="0" fillId="0" borderId="0" xfId="0" applyNumberFormat="1" applyFont="1" applyAlignment="1">
      <alignment horizontal="center"/>
    </xf>
    <xf numFmtId="0" fontId="0" fillId="0" borderId="14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NumberFormat="1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67" fontId="0" fillId="0" borderId="0" xfId="0" applyNumberFormat="1" applyFill="1" applyAlignment="1">
      <alignment horizontal="right"/>
    </xf>
    <xf numFmtId="0" fontId="0" fillId="0" borderId="0" xfId="0" applyFont="1" applyFill="1" applyAlignment="1">
      <alignment/>
    </xf>
    <xf numFmtId="49" fontId="70" fillId="0" borderId="0" xfId="0" applyNumberFormat="1" applyFont="1" applyAlignment="1">
      <alignment horizontal="left"/>
    </xf>
    <xf numFmtId="49" fontId="71" fillId="0" borderId="34" xfId="58" applyNumberFormat="1" applyFont="1" applyBorder="1" applyAlignment="1">
      <alignment horizontal="center" vertical="center" wrapText="1"/>
      <protection/>
    </xf>
    <xf numFmtId="166" fontId="70" fillId="0" borderId="34" xfId="58" applyNumberFormat="1" applyFont="1" applyBorder="1" applyAlignment="1">
      <alignment horizontal="center" vertical="center" wrapText="1"/>
      <protection/>
    </xf>
    <xf numFmtId="0" fontId="71" fillId="0" borderId="34" xfId="58" applyFont="1" applyBorder="1" applyAlignment="1">
      <alignment horizontal="center" vertical="center" wrapText="1"/>
      <protection/>
    </xf>
    <xf numFmtId="1" fontId="70" fillId="0" borderId="34" xfId="58" applyNumberFormat="1" applyFont="1" applyBorder="1" applyAlignment="1">
      <alignment horizontal="center" vertical="center" wrapText="1"/>
      <protection/>
    </xf>
    <xf numFmtId="166" fontId="70" fillId="0" borderId="34" xfId="58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49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49" fontId="12" fillId="0" borderId="14" xfId="58" applyNumberFormat="1" applyFont="1" applyBorder="1" applyAlignment="1">
      <alignment horizontal="center" vertical="center" wrapText="1"/>
      <protection/>
    </xf>
    <xf numFmtId="0" fontId="12" fillId="0" borderId="15" xfId="58" applyFont="1" applyBorder="1" applyAlignment="1">
      <alignment horizontal="center" vertical="center" wrapText="1"/>
      <protection/>
    </xf>
    <xf numFmtId="166" fontId="0" fillId="0" borderId="0" xfId="58" applyNumberFormat="1" applyFont="1" applyFill="1" applyBorder="1" applyAlignment="1">
      <alignment horizontal="center" vertical="center"/>
      <protection/>
    </xf>
    <xf numFmtId="166" fontId="0" fillId="0" borderId="0" xfId="58" applyNumberFormat="1" applyFill="1" applyBorder="1" applyAlignment="1">
      <alignment horizontal="center" vertical="center"/>
      <protection/>
    </xf>
    <xf numFmtId="166" fontId="0" fillId="0" borderId="0" xfId="58" applyNumberFormat="1" applyFont="1" applyBorder="1" applyAlignment="1">
      <alignment horizontal="center" vertical="center" wrapText="1"/>
      <protection/>
    </xf>
    <xf numFmtId="49" fontId="12" fillId="0" borderId="0" xfId="58" applyNumberFormat="1" applyFont="1" applyBorder="1" applyAlignment="1">
      <alignment horizontal="center" vertical="center" wrapText="1"/>
      <protection/>
    </xf>
    <xf numFmtId="1" fontId="0" fillId="0" borderId="14" xfId="58" applyNumberFormat="1" applyFont="1" applyBorder="1" applyAlignment="1">
      <alignment horizontal="center" vertical="center" wrapText="1"/>
      <protection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/>
    </xf>
    <xf numFmtId="166" fontId="12" fillId="0" borderId="15" xfId="58" applyNumberFormat="1" applyFont="1" applyFill="1" applyBorder="1" applyAlignment="1">
      <alignment horizontal="center" vertical="center"/>
      <protection/>
    </xf>
    <xf numFmtId="49" fontId="12" fillId="0" borderId="15" xfId="0" applyNumberFormat="1" applyFont="1" applyBorder="1" applyAlignment="1">
      <alignment horizontal="center"/>
    </xf>
    <xf numFmtId="49" fontId="0" fillId="0" borderId="14" xfId="58" applyNumberFormat="1" applyFont="1" applyBorder="1" applyAlignment="1">
      <alignment horizontal="center" vertical="center" wrapText="1"/>
      <protection/>
    </xf>
    <xf numFmtId="166" fontId="12" fillId="0" borderId="34" xfId="58" applyNumberFormat="1" applyFont="1" applyBorder="1" applyAlignment="1">
      <alignment horizontal="center" vertical="center" wrapText="1"/>
      <protection/>
    </xf>
    <xf numFmtId="3" fontId="12" fillId="0" borderId="34" xfId="58" applyNumberFormat="1" applyFont="1" applyBorder="1" applyAlignment="1">
      <alignment horizontal="center" vertical="center" wrapText="1"/>
      <protection/>
    </xf>
    <xf numFmtId="166" fontId="0" fillId="0" borderId="0" xfId="0" applyNumberFormat="1" applyFont="1" applyBorder="1" applyAlignment="1">
      <alignment horizontal="center" vertical="center" wrapText="1"/>
    </xf>
    <xf numFmtId="3" fontId="0" fillId="0" borderId="34" xfId="58" applyNumberFormat="1" applyFont="1" applyBorder="1" applyAlignment="1">
      <alignment horizontal="center" vertical="center" wrapText="1"/>
      <protection/>
    </xf>
    <xf numFmtId="49" fontId="0" fillId="0" borderId="34" xfId="58" applyNumberFormat="1" applyFont="1" applyBorder="1" applyAlignment="1">
      <alignment horizontal="center" vertical="center" wrapText="1"/>
      <protection/>
    </xf>
    <xf numFmtId="166" fontId="0" fillId="0" borderId="34" xfId="58" applyNumberFormat="1" applyFont="1" applyBorder="1" applyAlignment="1">
      <alignment horizontal="center" vertical="center" wrapText="1"/>
      <protection/>
    </xf>
    <xf numFmtId="166" fontId="0" fillId="0" borderId="34" xfId="58" applyNumberFormat="1" applyFont="1" applyFill="1" applyBorder="1" applyAlignment="1">
      <alignment horizontal="center" vertical="center"/>
      <protection/>
    </xf>
    <xf numFmtId="0" fontId="0" fillId="0" borderId="34" xfId="58" applyFont="1" applyBorder="1" applyAlignment="1">
      <alignment horizontal="center" vertical="center" wrapText="1"/>
      <protection/>
    </xf>
    <xf numFmtId="0" fontId="8" fillId="0" borderId="0" xfId="53" applyAlignment="1" applyProtection="1" quotePrefix="1">
      <alignment/>
      <protection/>
    </xf>
    <xf numFmtId="49" fontId="0" fillId="0" borderId="0" xfId="0" applyNumberFormat="1" applyFont="1" applyAlignment="1">
      <alignment horizontal="center"/>
    </xf>
    <xf numFmtId="0" fontId="70" fillId="0" borderId="34" xfId="58" applyFont="1" applyBorder="1" applyAlignment="1">
      <alignment horizontal="center" vertical="center" wrapText="1"/>
      <protection/>
    </xf>
    <xf numFmtId="49" fontId="12" fillId="0" borderId="34" xfId="0" applyNumberFormat="1" applyFont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 wrapText="1"/>
    </xf>
    <xf numFmtId="166" fontId="0" fillId="0" borderId="36" xfId="0" applyNumberFormat="1" applyBorder="1" applyAlignment="1">
      <alignment horizontal="center" vertical="center" wrapText="1"/>
    </xf>
    <xf numFmtId="1" fontId="0" fillId="0" borderId="36" xfId="0" applyNumberFormat="1" applyBorder="1" applyAlignment="1">
      <alignment horizontal="center" vertical="center" wrapText="1"/>
    </xf>
    <xf numFmtId="1" fontId="0" fillId="0" borderId="34" xfId="58" applyNumberFormat="1" applyFont="1" applyBorder="1" applyAlignment="1">
      <alignment horizontal="center" vertical="center" wrapText="1"/>
      <protection/>
    </xf>
    <xf numFmtId="3" fontId="0" fillId="0" borderId="0" xfId="58" applyNumberFormat="1" applyFont="1" applyBorder="1" applyAlignment="1">
      <alignment horizontal="center" vertical="center" wrapText="1"/>
      <protection/>
    </xf>
    <xf numFmtId="1" fontId="0" fillId="0" borderId="0" xfId="58" applyNumberFormat="1" applyFont="1" applyBorder="1" applyAlignment="1">
      <alignment horizontal="center" vertical="center" wrapText="1"/>
      <protection/>
    </xf>
    <xf numFmtId="166" fontId="0" fillId="0" borderId="36" xfId="0" applyNumberForma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72" fillId="0" borderId="0" xfId="0" applyNumberFormat="1" applyFont="1" applyBorder="1" applyAlignment="1">
      <alignment horizontal="center"/>
    </xf>
    <xf numFmtId="0" fontId="72" fillId="0" borderId="0" xfId="0" applyFont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58" applyFont="1" applyBorder="1" applyAlignment="1">
      <alignment horizontal="center" wrapText="1"/>
      <protection/>
    </xf>
    <xf numFmtId="0" fontId="0" fillId="0" borderId="0" xfId="58" applyBorder="1" applyAlignment="1">
      <alignment wrapText="1"/>
      <protection/>
    </xf>
    <xf numFmtId="0" fontId="18" fillId="0" borderId="34" xfId="58" applyFont="1" applyBorder="1" applyAlignment="1">
      <alignment horizontal="center" vertical="center" wrapText="1"/>
      <protection/>
    </xf>
    <xf numFmtId="0" fontId="17" fillId="0" borderId="0" xfId="58" applyFont="1" applyBorder="1" applyAlignment="1">
      <alignment horizontal="center" vertical="center" wrapText="1"/>
      <protection/>
    </xf>
    <xf numFmtId="0" fontId="11" fillId="0" borderId="0" xfId="58" applyFont="1" applyAlignment="1">
      <alignment horizontal="center" vertical="center" wrapText="1"/>
      <protection/>
    </xf>
    <xf numFmtId="0" fontId="19" fillId="0" borderId="0" xfId="58" applyFont="1" applyBorder="1" applyAlignment="1">
      <alignment horizontal="left" wrapText="1"/>
      <protection/>
    </xf>
    <xf numFmtId="0" fontId="0" fillId="0" borderId="0" xfId="58" applyAlignment="1">
      <alignment horizontal="left" wrapText="1"/>
      <protection/>
    </xf>
    <xf numFmtId="0" fontId="12" fillId="0" borderId="0" xfId="58" applyFont="1" applyBorder="1" applyAlignment="1">
      <alignment horizontal="left" wrapText="1"/>
      <protection/>
    </xf>
    <xf numFmtId="0" fontId="0" fillId="0" borderId="0" xfId="58" applyFont="1" applyAlignment="1">
      <alignment horizontal="left" wrapText="1"/>
      <protection/>
    </xf>
    <xf numFmtId="0" fontId="0" fillId="0" borderId="0" xfId="58" applyFont="1" applyAlignment="1">
      <alignment wrapText="1"/>
      <protection/>
    </xf>
    <xf numFmtId="0" fontId="0" fillId="0" borderId="0" xfId="58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6" fillId="0" borderId="15" xfId="58" applyFont="1" applyBorder="1" applyAlignment="1">
      <alignment horizontal="left" wrapText="1"/>
      <protection/>
    </xf>
    <xf numFmtId="0" fontId="16" fillId="0" borderId="13" xfId="58" applyFont="1" applyBorder="1" applyAlignment="1">
      <alignment horizontal="left" wrapText="1"/>
      <protection/>
    </xf>
    <xf numFmtId="0" fontId="0" fillId="0" borderId="14" xfId="58" applyBorder="1" applyAlignment="1">
      <alignment wrapText="1"/>
      <protection/>
    </xf>
    <xf numFmtId="0" fontId="18" fillId="0" borderId="10" xfId="58" applyFont="1" applyBorder="1" applyAlignment="1">
      <alignment horizontal="center" vertical="center" wrapText="1"/>
      <protection/>
    </xf>
    <xf numFmtId="0" fontId="18" fillId="0" borderId="16" xfId="58" applyFont="1" applyBorder="1" applyAlignment="1">
      <alignment horizontal="center" vertical="center" wrapText="1"/>
      <protection/>
    </xf>
    <xf numFmtId="0" fontId="19" fillId="0" borderId="37" xfId="58" applyFont="1" applyBorder="1" applyAlignment="1">
      <alignment horizontal="center" vertical="center" wrapText="1"/>
      <protection/>
    </xf>
    <xf numFmtId="0" fontId="0" fillId="0" borderId="37" xfId="58" applyBorder="1" applyAlignment="1">
      <alignment vertical="center"/>
      <protection/>
    </xf>
    <xf numFmtId="0" fontId="17" fillId="0" borderId="35" xfId="58" applyFont="1" applyBorder="1" applyAlignment="1">
      <alignment horizontal="center" vertical="center" wrapText="1"/>
      <protection/>
    </xf>
    <xf numFmtId="0" fontId="17" fillId="0" borderId="37" xfId="58" applyFont="1" applyBorder="1" applyAlignment="1">
      <alignment horizontal="center" vertical="center" wrapText="1"/>
      <protection/>
    </xf>
    <xf numFmtId="0" fontId="17" fillId="0" borderId="36" xfId="58" applyFont="1" applyBorder="1" applyAlignment="1">
      <alignment horizontal="center" vertical="center" wrapText="1"/>
      <protection/>
    </xf>
    <xf numFmtId="0" fontId="0" fillId="0" borderId="37" xfId="58" applyBorder="1" applyAlignment="1">
      <alignment horizontal="center" vertical="center" wrapText="1"/>
      <protection/>
    </xf>
    <xf numFmtId="0" fontId="0" fillId="0" borderId="0" xfId="58" applyAlignment="1">
      <alignment horizontal="center" vertical="center" wrapText="1"/>
      <protection/>
    </xf>
    <xf numFmtId="0" fontId="17" fillId="0" borderId="11" xfId="58" applyFont="1" applyBorder="1" applyAlignment="1">
      <alignment horizontal="center" vertical="center" wrapText="1"/>
      <protection/>
    </xf>
    <xf numFmtId="0" fontId="17" fillId="0" borderId="19" xfId="58" applyFont="1" applyBorder="1" applyAlignment="1">
      <alignment horizontal="center" vertical="center" wrapText="1"/>
      <protection/>
    </xf>
    <xf numFmtId="0" fontId="0" fillId="0" borderId="12" xfId="58" applyBorder="1" applyAlignment="1">
      <alignment/>
      <protection/>
    </xf>
    <xf numFmtId="0" fontId="17" fillId="0" borderId="18" xfId="58" applyFont="1" applyBorder="1" applyAlignment="1">
      <alignment horizontal="center" vertical="center" wrapText="1"/>
      <protection/>
    </xf>
    <xf numFmtId="0" fontId="17" fillId="0" borderId="38" xfId="58" applyFont="1" applyBorder="1" applyAlignment="1">
      <alignment horizontal="center" vertical="center" wrapText="1"/>
      <protection/>
    </xf>
    <xf numFmtId="0" fontId="0" fillId="0" borderId="17" xfId="58" applyBorder="1" applyAlignment="1">
      <alignment/>
      <protection/>
    </xf>
    <xf numFmtId="0" fontId="73" fillId="0" borderId="0" xfId="58" applyFont="1" applyAlignment="1">
      <alignment horizontal="center" vertical="center"/>
      <protection/>
    </xf>
    <xf numFmtId="0" fontId="74" fillId="0" borderId="0" xfId="58" applyFont="1" applyAlignment="1">
      <alignment/>
      <protection/>
    </xf>
    <xf numFmtId="0" fontId="15" fillId="0" borderId="0" xfId="58" applyFont="1" applyAlignment="1">
      <alignment horizontal="center" vertical="center"/>
      <protection/>
    </xf>
    <xf numFmtId="0" fontId="0" fillId="0" borderId="0" xfId="58" applyAlignment="1">
      <alignment/>
      <protection/>
    </xf>
    <xf numFmtId="0" fontId="75" fillId="0" borderId="0" xfId="58" applyFont="1" applyAlignment="1">
      <alignment horizontal="center" vertical="center"/>
      <protection/>
    </xf>
    <xf numFmtId="0" fontId="13" fillId="0" borderId="0" xfId="58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16" fillId="0" borderId="10" xfId="58" applyFont="1" applyBorder="1" applyAlignment="1">
      <alignment horizontal="center" wrapText="1"/>
      <protection/>
    </xf>
    <xf numFmtId="0" fontId="16" fillId="0" borderId="16" xfId="58" applyFont="1" applyBorder="1" applyAlignment="1">
      <alignment horizontal="center" wrapText="1"/>
      <protection/>
    </xf>
    <xf numFmtId="0" fontId="0" fillId="0" borderId="12" xfId="58" applyBorder="1" applyAlignment="1">
      <alignment horizontal="center" vertical="center" wrapText="1"/>
      <protection/>
    </xf>
    <xf numFmtId="0" fontId="0" fillId="0" borderId="17" xfId="58" applyBorder="1" applyAlignment="1">
      <alignment horizontal="center" vertical="center" wrapText="1"/>
      <protection/>
    </xf>
    <xf numFmtId="0" fontId="13" fillId="0" borderId="38" xfId="58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0" fillId="0" borderId="12" xfId="58" applyFont="1" applyBorder="1" applyAlignment="1">
      <alignment/>
      <protection/>
    </xf>
    <xf numFmtId="0" fontId="0" fillId="0" borderId="17" xfId="58" applyFont="1" applyBorder="1" applyAlignment="1">
      <alignment/>
      <protection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76" fillId="0" borderId="0" xfId="0" applyFont="1" applyAlignment="1">
      <alignment horizontal="center"/>
    </xf>
    <xf numFmtId="0" fontId="70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228600</xdr:rowOff>
    </xdr:from>
    <xdr:to>
      <xdr:col>4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8600"/>
          <a:ext cx="1981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="125" zoomScaleNormal="125" workbookViewId="0" topLeftCell="A1">
      <selection activeCell="V38" sqref="V38"/>
    </sheetView>
  </sheetViews>
  <sheetFormatPr defaultColWidth="8.8515625" defaultRowHeight="12.75"/>
  <cols>
    <col min="1" max="1" width="8.8515625" style="0" customWidth="1"/>
    <col min="2" max="2" width="10.00390625" style="6" customWidth="1"/>
    <col min="3" max="3" width="19.7109375" style="0" customWidth="1"/>
    <col min="4" max="4" width="7.28125" style="0" customWidth="1"/>
    <col min="5" max="5" width="8.8515625" style="0" customWidth="1"/>
    <col min="6" max="6" width="2.7109375" style="0" hidden="1" customWidth="1"/>
    <col min="7" max="7" width="10.140625" style="0" customWidth="1"/>
    <col min="8" max="8" width="8.8515625" style="0" customWidth="1"/>
    <col min="9" max="9" width="2.7109375" style="0" hidden="1" customWidth="1"/>
    <col min="10" max="10" width="2.8515625" style="0" hidden="1" customWidth="1"/>
    <col min="11" max="12" width="15.8515625" style="0" customWidth="1"/>
    <col min="13" max="13" width="7.00390625" style="169" customWidth="1"/>
    <col min="14" max="15" width="8.8515625" style="0" customWidth="1"/>
    <col min="16" max="16" width="2.8515625" style="0" hidden="1" customWidth="1"/>
    <col min="17" max="17" width="9.28125" style="0" customWidth="1"/>
  </cols>
  <sheetData>
    <row r="1" spans="2:16" ht="21" customHeight="1">
      <c r="B1" s="223" t="s">
        <v>0</v>
      </c>
      <c r="C1" s="223"/>
      <c r="D1" s="223"/>
      <c r="E1" s="223"/>
      <c r="F1" s="223"/>
      <c r="G1" s="223"/>
      <c r="H1" s="223"/>
      <c r="I1" s="223"/>
      <c r="J1" s="1"/>
      <c r="K1" s="2"/>
      <c r="L1" s="223" t="s">
        <v>396</v>
      </c>
      <c r="M1" s="223"/>
      <c r="N1" s="3"/>
      <c r="O1" s="1"/>
      <c r="P1" s="1"/>
    </row>
    <row r="2" spans="2:11" ht="12.75">
      <c r="B2" s="224" t="s">
        <v>131</v>
      </c>
      <c r="C2" s="225"/>
      <c r="D2" s="225"/>
      <c r="E2" s="225"/>
      <c r="F2" s="225"/>
      <c r="G2" s="225"/>
      <c r="H2" s="225"/>
      <c r="I2" s="167"/>
      <c r="J2" s="167"/>
      <c r="K2" s="167"/>
    </row>
    <row r="3" spans="2:17" ht="12">
      <c r="B3" s="4"/>
      <c r="C3" s="5"/>
      <c r="D3" s="5"/>
      <c r="E3" s="5"/>
      <c r="F3" s="5"/>
      <c r="G3" s="5"/>
      <c r="H3" s="5"/>
      <c r="I3" s="5"/>
      <c r="J3" s="5"/>
      <c r="K3" s="5"/>
      <c r="O3" s="5"/>
      <c r="P3" s="5"/>
      <c r="Q3" s="5"/>
    </row>
    <row r="4" spans="2:13" ht="12.75" customHeight="1">
      <c r="B4" s="6" t="s">
        <v>1</v>
      </c>
      <c r="C4" t="s">
        <v>2</v>
      </c>
      <c r="D4" s="169" t="s">
        <v>3</v>
      </c>
      <c r="E4" s="169" t="s">
        <v>4</v>
      </c>
      <c r="G4" s="8"/>
      <c r="I4" t="s">
        <v>5</v>
      </c>
      <c r="J4" s="7" t="s">
        <v>5</v>
      </c>
      <c r="K4" s="9"/>
      <c r="L4" s="173"/>
      <c r="M4" s="174"/>
    </row>
    <row r="5" spans="12:13" ht="12">
      <c r="L5" s="175"/>
      <c r="M5" s="176"/>
    </row>
    <row r="6" spans="2:13" ht="12.75" customHeight="1">
      <c r="B6" s="165" t="s">
        <v>71</v>
      </c>
      <c r="C6" s="10" t="s">
        <v>72</v>
      </c>
      <c r="D6" s="11">
        <f>'Alexander C'!R25</f>
        <v>930</v>
      </c>
      <c r="E6" s="12">
        <f>'Alexander C'!R26</f>
        <v>46.575</v>
      </c>
      <c r="G6" s="13"/>
      <c r="J6">
        <f>IF((D6&gt;0),1,0)</f>
        <v>1</v>
      </c>
      <c r="L6" s="177"/>
      <c r="M6" s="178"/>
    </row>
    <row r="7" spans="1:13" ht="12.75" customHeight="1">
      <c r="A7" s="168"/>
      <c r="B7" s="165" t="s">
        <v>109</v>
      </c>
      <c r="C7" s="10" t="s">
        <v>81</v>
      </c>
      <c r="D7" s="11">
        <f>'Bale D'!R25</f>
        <v>643</v>
      </c>
      <c r="E7" s="12">
        <f>'Bale D'!R26</f>
        <v>36</v>
      </c>
      <c r="G7" s="13"/>
      <c r="J7">
        <f aca="true" t="shared" si="0" ref="J7:J48">IF((D7&gt;0),1,0)</f>
        <v>1</v>
      </c>
      <c r="L7" s="175"/>
      <c r="M7" s="176"/>
    </row>
    <row r="8" spans="1:13" ht="12.75" customHeight="1">
      <c r="A8" s="168"/>
      <c r="B8" s="212" t="s">
        <v>112</v>
      </c>
      <c r="C8" s="10" t="s">
        <v>385</v>
      </c>
      <c r="D8" s="11">
        <f>'Benda O'!R25</f>
        <v>3</v>
      </c>
      <c r="E8" s="12">
        <f>'Benda O'!R26</f>
        <v>0.4</v>
      </c>
      <c r="G8" s="13"/>
      <c r="J8">
        <f t="shared" si="0"/>
        <v>1</v>
      </c>
      <c r="L8" s="175"/>
      <c r="M8" s="176"/>
    </row>
    <row r="9" spans="1:13" ht="12.75" customHeight="1">
      <c r="A9" s="168"/>
      <c r="B9" s="165" t="s">
        <v>115</v>
      </c>
      <c r="C9" s="10" t="s">
        <v>179</v>
      </c>
      <c r="D9" s="11">
        <f>'Blomeley J'!R25</f>
        <v>119</v>
      </c>
      <c r="E9" s="12">
        <f>'Blomeley J'!R26</f>
        <v>8.325</v>
      </c>
      <c r="G9" s="13"/>
      <c r="J9">
        <f t="shared" si="0"/>
        <v>1</v>
      </c>
      <c r="L9" s="175"/>
      <c r="M9" s="176"/>
    </row>
    <row r="10" spans="2:13" ht="12.75" customHeight="1">
      <c r="B10" s="165" t="s">
        <v>110</v>
      </c>
      <c r="C10" s="10" t="s">
        <v>79</v>
      </c>
      <c r="D10" s="11">
        <f>'Burgess Kade'!R25</f>
        <v>10</v>
      </c>
      <c r="E10" s="12">
        <f>'Burgess Kade'!R26</f>
        <v>0.8</v>
      </c>
      <c r="G10" s="13"/>
      <c r="J10">
        <f t="shared" si="0"/>
        <v>1</v>
      </c>
      <c r="L10" s="175"/>
      <c r="M10" s="179"/>
    </row>
    <row r="11" spans="2:13" ht="12">
      <c r="B11" s="165" t="s">
        <v>111</v>
      </c>
      <c r="C11" s="10" t="s">
        <v>80</v>
      </c>
      <c r="D11" s="11">
        <f>'Burgess Kat'!R25</f>
        <v>1005</v>
      </c>
      <c r="E11" s="12">
        <f>'Burgess Kat'!R26</f>
        <v>57.125</v>
      </c>
      <c r="G11" s="13"/>
      <c r="J11">
        <f t="shared" si="0"/>
        <v>1</v>
      </c>
      <c r="L11" s="175"/>
      <c r="M11" s="179"/>
    </row>
    <row r="12" spans="2:14" ht="12">
      <c r="B12" s="165" t="s">
        <v>112</v>
      </c>
      <c r="C12" s="10" t="s">
        <v>88</v>
      </c>
      <c r="D12" s="11">
        <f>'Cass L'!R25</f>
        <v>355</v>
      </c>
      <c r="E12" s="12">
        <f>'Cass L'!R26</f>
        <v>20.725</v>
      </c>
      <c r="G12" s="13"/>
      <c r="J12">
        <f t="shared" si="0"/>
        <v>1</v>
      </c>
      <c r="L12" s="180"/>
      <c r="M12" s="179"/>
      <c r="N12" t="s">
        <v>6</v>
      </c>
    </row>
    <row r="13" spans="2:14" ht="12">
      <c r="B13" s="165" t="s">
        <v>124</v>
      </c>
      <c r="C13" s="10" t="s">
        <v>188</v>
      </c>
      <c r="D13" s="11">
        <f>'Castles M'!R25</f>
        <v>304</v>
      </c>
      <c r="E13" s="12">
        <f>'Castles M'!R26</f>
        <v>26.675</v>
      </c>
      <c r="G13" s="13"/>
      <c r="J13">
        <f t="shared" si="0"/>
        <v>1</v>
      </c>
      <c r="L13" s="180"/>
      <c r="M13" s="179"/>
      <c r="N13" t="s">
        <v>6</v>
      </c>
    </row>
    <row r="14" spans="2:13" ht="12">
      <c r="B14" s="212" t="s">
        <v>124</v>
      </c>
      <c r="C14" s="10" t="s">
        <v>386</v>
      </c>
      <c r="D14" s="11">
        <f>'Coggins M'!R25</f>
        <v>5</v>
      </c>
      <c r="E14" s="12">
        <f>'Coggins M'!R26</f>
        <v>0.4</v>
      </c>
      <c r="G14" s="13"/>
      <c r="J14">
        <f t="shared" si="0"/>
        <v>1</v>
      </c>
      <c r="L14" s="180"/>
      <c r="M14" s="179"/>
    </row>
    <row r="15" spans="2:13" ht="12">
      <c r="B15" s="212" t="s">
        <v>115</v>
      </c>
      <c r="C15" s="10" t="s">
        <v>382</v>
      </c>
      <c r="D15" s="11">
        <f>'Dando N'!R25</f>
        <v>15</v>
      </c>
      <c r="E15" s="12">
        <f>'Dando N'!R26</f>
        <v>1.2</v>
      </c>
      <c r="G15" s="13"/>
      <c r="J15">
        <f t="shared" si="0"/>
        <v>1</v>
      </c>
      <c r="L15" s="180"/>
      <c r="M15" s="179"/>
    </row>
    <row r="16" spans="1:14" ht="12">
      <c r="A16" s="168"/>
      <c r="B16" s="165" t="s">
        <v>113</v>
      </c>
      <c r="C16" s="10" t="s">
        <v>70</v>
      </c>
      <c r="D16" s="11">
        <f>'Day B'!R25</f>
        <v>1005</v>
      </c>
      <c r="E16" s="12">
        <f>'Day B'!R26</f>
        <v>52.525</v>
      </c>
      <c r="G16" s="13"/>
      <c r="J16">
        <f t="shared" si="0"/>
        <v>1</v>
      </c>
      <c r="L16" s="180"/>
      <c r="M16" s="179"/>
      <c r="N16" t="s">
        <v>6</v>
      </c>
    </row>
    <row r="17" spans="1:13" ht="12">
      <c r="A17" s="168"/>
      <c r="B17" s="212" t="s">
        <v>112</v>
      </c>
      <c r="C17" s="10" t="s">
        <v>372</v>
      </c>
      <c r="D17" s="11">
        <f>'Dietrich R'!R25</f>
        <v>33</v>
      </c>
      <c r="E17" s="12">
        <f>'Dietrich R'!R26</f>
        <v>1.9</v>
      </c>
      <c r="G17" s="13"/>
      <c r="J17">
        <f t="shared" si="0"/>
        <v>1</v>
      </c>
      <c r="L17" s="180"/>
      <c r="M17" s="179"/>
    </row>
    <row r="18" spans="1:13" ht="12">
      <c r="A18" s="168"/>
      <c r="B18" s="165" t="s">
        <v>112</v>
      </c>
      <c r="C18" s="10" t="s">
        <v>82</v>
      </c>
      <c r="D18" s="11">
        <f>'Droop J'!R25</f>
        <v>580</v>
      </c>
      <c r="E18" s="12">
        <f>'Droop J'!R26</f>
        <v>30.35</v>
      </c>
      <c r="G18" s="13"/>
      <c r="J18">
        <f t="shared" si="0"/>
        <v>1</v>
      </c>
      <c r="L18" s="180"/>
      <c r="M18" s="179"/>
    </row>
    <row r="19" spans="1:18" ht="12">
      <c r="A19" s="168"/>
      <c r="B19" s="165" t="s">
        <v>113</v>
      </c>
      <c r="C19" s="10" t="s">
        <v>85</v>
      </c>
      <c r="D19" s="11">
        <f>'Duus A'!R25</f>
        <v>766</v>
      </c>
      <c r="E19" s="12">
        <f>'Duus A'!R26</f>
        <v>39.025</v>
      </c>
      <c r="G19" s="13"/>
      <c r="J19">
        <f t="shared" si="0"/>
        <v>1</v>
      </c>
      <c r="L19" s="180"/>
      <c r="M19" s="179"/>
      <c r="R19" s="14"/>
    </row>
    <row r="20" spans="1:18" ht="12">
      <c r="A20" s="168"/>
      <c r="B20" s="212" t="s">
        <v>124</v>
      </c>
      <c r="C20" s="10" t="s">
        <v>363</v>
      </c>
      <c r="D20" s="11">
        <f>'Eversham W'!R25</f>
        <v>3</v>
      </c>
      <c r="E20" s="12">
        <f>'Eversham W'!R26</f>
        <v>0.4</v>
      </c>
      <c r="G20" s="13"/>
      <c r="J20">
        <f t="shared" si="0"/>
        <v>1</v>
      </c>
      <c r="L20" s="180"/>
      <c r="M20" s="179"/>
      <c r="R20" s="14"/>
    </row>
    <row r="21" spans="2:18" ht="12">
      <c r="B21" s="165" t="s">
        <v>124</v>
      </c>
      <c r="C21" s="10" t="s">
        <v>209</v>
      </c>
      <c r="D21" s="11">
        <f>'Gourley G'!R25</f>
        <v>160</v>
      </c>
      <c r="E21" s="12">
        <f>'Gourley G'!R26</f>
        <v>6.525</v>
      </c>
      <c r="G21" s="13"/>
      <c r="J21">
        <f t="shared" si="0"/>
        <v>1</v>
      </c>
      <c r="L21" s="180"/>
      <c r="M21" s="179"/>
      <c r="R21" s="14"/>
    </row>
    <row r="22" spans="2:18" ht="12">
      <c r="B22" s="165" t="s">
        <v>71</v>
      </c>
      <c r="C22" s="10" t="s">
        <v>313</v>
      </c>
      <c r="D22" s="11">
        <f>'Gribble D'!R25</f>
        <v>72</v>
      </c>
      <c r="E22" s="12">
        <f>'Gribble D'!R26</f>
        <v>8</v>
      </c>
      <c r="G22" s="13"/>
      <c r="J22">
        <f t="shared" si="0"/>
        <v>1</v>
      </c>
      <c r="L22" s="180"/>
      <c r="M22" s="179"/>
      <c r="R22" s="14"/>
    </row>
    <row r="23" spans="2:18" ht="12">
      <c r="B23" s="165" t="s">
        <v>112</v>
      </c>
      <c r="C23" s="10" t="s">
        <v>213</v>
      </c>
      <c r="D23" s="11">
        <f>'Gunning S'!R25</f>
        <v>100</v>
      </c>
      <c r="E23" s="12">
        <f>'Gunning S'!R26</f>
        <v>4.825</v>
      </c>
      <c r="G23" s="13"/>
      <c r="J23">
        <f t="shared" si="0"/>
        <v>1</v>
      </c>
      <c r="L23" s="180"/>
      <c r="M23" s="179"/>
      <c r="R23" s="14"/>
    </row>
    <row r="24" spans="2:18" ht="12">
      <c r="B24" s="165" t="s">
        <v>113</v>
      </c>
      <c r="C24" s="10" t="s">
        <v>145</v>
      </c>
      <c r="D24" s="11">
        <f>'Hampton I'!R25</f>
        <v>10</v>
      </c>
      <c r="E24" s="12">
        <f>'Hampton I'!R26</f>
        <v>0.8</v>
      </c>
      <c r="G24" s="13"/>
      <c r="H24" s="211" t="s">
        <v>6</v>
      </c>
      <c r="J24">
        <f t="shared" si="0"/>
        <v>1</v>
      </c>
      <c r="L24" s="180"/>
      <c r="M24" s="179"/>
      <c r="R24" s="14"/>
    </row>
    <row r="25" spans="1:18" ht="12">
      <c r="A25" s="168"/>
      <c r="B25" s="6" t="s">
        <v>124</v>
      </c>
      <c r="C25" s="10" t="s">
        <v>127</v>
      </c>
      <c r="D25" s="11">
        <f>'Hennessy D'!R25</f>
        <v>18</v>
      </c>
      <c r="E25" s="12">
        <f>'Hennessy D'!R26</f>
        <v>1.6</v>
      </c>
      <c r="F25" s="15"/>
      <c r="G25" s="13"/>
      <c r="J25">
        <f t="shared" si="0"/>
        <v>1</v>
      </c>
      <c r="L25" s="175"/>
      <c r="M25" s="179"/>
      <c r="R25" s="14"/>
    </row>
    <row r="26" spans="2:18" ht="12">
      <c r="B26" s="6" t="s">
        <v>111</v>
      </c>
      <c r="C26" s="10" t="s">
        <v>168</v>
      </c>
      <c r="D26" s="11">
        <f>'Jeacocke D'!R25</f>
        <v>40</v>
      </c>
      <c r="E26" s="12">
        <f>'Jeacocke D'!R26</f>
        <v>1.5</v>
      </c>
      <c r="F26" s="15"/>
      <c r="G26" s="13"/>
      <c r="J26">
        <f t="shared" si="0"/>
        <v>1</v>
      </c>
      <c r="L26" s="175"/>
      <c r="M26" s="179"/>
      <c r="R26" s="14"/>
    </row>
    <row r="27" spans="1:18" ht="12">
      <c r="A27" s="168"/>
      <c r="B27" s="6" t="s">
        <v>124</v>
      </c>
      <c r="C27" s="10" t="s">
        <v>123</v>
      </c>
      <c r="D27" s="11">
        <f>'Johns D'!R25</f>
        <v>6</v>
      </c>
      <c r="E27" s="12">
        <f>'Johns D'!R26</f>
        <v>0.8</v>
      </c>
      <c r="F27" s="15"/>
      <c r="G27" s="13"/>
      <c r="J27">
        <f t="shared" si="0"/>
        <v>1</v>
      </c>
      <c r="L27" s="175"/>
      <c r="M27" s="179"/>
      <c r="R27" s="14"/>
    </row>
    <row r="28" spans="1:18" ht="12">
      <c r="A28" s="168" t="s">
        <v>280</v>
      </c>
      <c r="B28" s="165" t="s">
        <v>71</v>
      </c>
      <c r="C28" s="10" t="s">
        <v>7</v>
      </c>
      <c r="D28" s="11">
        <f>'Kaye C'!R25</f>
        <v>742</v>
      </c>
      <c r="E28" s="12">
        <f>'Kaye C'!R26</f>
        <v>36.5</v>
      </c>
      <c r="F28" s="15"/>
      <c r="G28" s="13"/>
      <c r="J28">
        <f t="shared" si="0"/>
        <v>1</v>
      </c>
      <c r="L28" s="175"/>
      <c r="M28" s="179"/>
      <c r="R28" s="14"/>
    </row>
    <row r="29" spans="2:18" ht="12">
      <c r="B29" s="165" t="s">
        <v>109</v>
      </c>
      <c r="C29" s="10" t="s">
        <v>171</v>
      </c>
      <c r="D29" s="11">
        <f>'Leydon K'!R25</f>
        <v>20</v>
      </c>
      <c r="E29" s="12">
        <f>'Leydon K'!R26</f>
        <v>2.8</v>
      </c>
      <c r="F29" s="15"/>
      <c r="G29" s="13"/>
      <c r="J29">
        <f t="shared" si="0"/>
        <v>1</v>
      </c>
      <c r="L29" s="175"/>
      <c r="M29" s="179"/>
      <c r="R29" s="14"/>
    </row>
    <row r="30" spans="1:16" ht="12">
      <c r="A30" s="168"/>
      <c r="B30" s="6" t="s">
        <v>8</v>
      </c>
      <c r="C30" s="10" t="s">
        <v>9</v>
      </c>
      <c r="D30" s="114">
        <f>'Lindsay J'!R25</f>
        <v>98</v>
      </c>
      <c r="E30" s="12">
        <f>'Lindsay J'!R26</f>
        <v>9.075</v>
      </c>
      <c r="F30" s="15">
        <f>IF((D30)&gt;0,1,0)</f>
        <v>1</v>
      </c>
      <c r="G30" s="13"/>
      <c r="J30">
        <f t="shared" si="0"/>
        <v>1</v>
      </c>
      <c r="M30" s="170"/>
      <c r="P30">
        <f>IF((J30&gt;0),1,0)</f>
        <v>1</v>
      </c>
    </row>
    <row r="31" spans="1:18" ht="12">
      <c r="A31" s="168"/>
      <c r="B31" s="165" t="s">
        <v>111</v>
      </c>
      <c r="C31" s="10" t="s">
        <v>83</v>
      </c>
      <c r="D31" s="11">
        <f>'Makin C'!R25</f>
        <v>450</v>
      </c>
      <c r="E31" s="12">
        <f>'Makin C'!R26</f>
        <v>25.475</v>
      </c>
      <c r="F31" s="15"/>
      <c r="G31" s="13"/>
      <c r="J31">
        <f t="shared" si="0"/>
        <v>1</v>
      </c>
      <c r="L31" s="172"/>
      <c r="M31" s="170"/>
      <c r="Q31" s="16"/>
      <c r="R31" s="15"/>
    </row>
    <row r="32" spans="2:18" ht="12">
      <c r="B32" s="165" t="s">
        <v>111</v>
      </c>
      <c r="C32" s="10" t="s">
        <v>148</v>
      </c>
      <c r="D32" s="11">
        <f>'Martin N'!R25</f>
        <v>105</v>
      </c>
      <c r="E32" s="12">
        <f>'Martin N'!R26</f>
        <v>5.25</v>
      </c>
      <c r="F32" s="15"/>
      <c r="G32" s="13"/>
      <c r="J32">
        <f t="shared" si="0"/>
        <v>1</v>
      </c>
      <c r="L32" s="172"/>
      <c r="M32" s="170"/>
      <c r="Q32" s="16"/>
      <c r="R32" s="15"/>
    </row>
    <row r="33" spans="2:18" ht="12">
      <c r="B33" s="165" t="s">
        <v>114</v>
      </c>
      <c r="C33" s="10" t="s">
        <v>90</v>
      </c>
      <c r="D33" s="11">
        <f>'McGowan A'!R25</f>
        <v>1005</v>
      </c>
      <c r="E33" s="12">
        <f>'McGowan A'!R26</f>
        <v>56.075</v>
      </c>
      <c r="F33" s="15"/>
      <c r="G33" s="13"/>
      <c r="J33">
        <f t="shared" si="0"/>
        <v>1</v>
      </c>
      <c r="L33" s="168"/>
      <c r="M33" s="170"/>
      <c r="Q33" s="16"/>
      <c r="R33" s="15"/>
    </row>
    <row r="34" spans="1:18" ht="12">
      <c r="A34" s="168"/>
      <c r="B34" s="165" t="s">
        <v>71</v>
      </c>
      <c r="C34" s="10" t="s">
        <v>89</v>
      </c>
      <c r="D34" s="11">
        <f>'McRae J'!R25</f>
        <v>1005</v>
      </c>
      <c r="E34" s="12">
        <f>'McRae J'!R26</f>
        <v>53.175</v>
      </c>
      <c r="F34" s="15"/>
      <c r="G34" s="13"/>
      <c r="J34">
        <f t="shared" si="0"/>
        <v>1</v>
      </c>
      <c r="L34" s="168"/>
      <c r="M34" s="170"/>
      <c r="Q34" s="16"/>
      <c r="R34" s="15"/>
    </row>
    <row r="35" spans="1:18" ht="12">
      <c r="A35" s="168"/>
      <c r="B35" s="165" t="s">
        <v>109</v>
      </c>
      <c r="C35" s="10" t="s">
        <v>305</v>
      </c>
      <c r="D35" s="11">
        <f>'Moore L'!R25</f>
        <v>66</v>
      </c>
      <c r="E35" s="12">
        <f>'Moore L'!R26</f>
        <v>3.9</v>
      </c>
      <c r="F35" s="15"/>
      <c r="G35" s="13"/>
      <c r="J35">
        <f t="shared" si="0"/>
        <v>1</v>
      </c>
      <c r="L35" s="168"/>
      <c r="M35" s="170"/>
      <c r="Q35" s="16"/>
      <c r="R35" s="15"/>
    </row>
    <row r="36" spans="2:18" ht="12">
      <c r="B36" s="165" t="s">
        <v>109</v>
      </c>
      <c r="C36" s="10" t="s">
        <v>84</v>
      </c>
      <c r="D36" s="11">
        <f>'Morris H'!R25</f>
        <v>12</v>
      </c>
      <c r="E36" s="12">
        <f>'Morris H'!R26</f>
        <v>1.6</v>
      </c>
      <c r="F36" s="15"/>
      <c r="G36" s="13"/>
      <c r="J36">
        <f t="shared" si="0"/>
        <v>1</v>
      </c>
      <c r="L36" s="168"/>
      <c r="M36" s="170"/>
      <c r="Q36" s="16"/>
      <c r="R36" s="15"/>
    </row>
    <row r="37" spans="2:18" ht="12">
      <c r="B37" s="165" t="s">
        <v>71</v>
      </c>
      <c r="C37" s="10" t="s">
        <v>117</v>
      </c>
      <c r="D37" s="11">
        <f>'Munday P'!R25</f>
        <v>10</v>
      </c>
      <c r="E37" s="12">
        <f>'Munday P'!R26</f>
        <v>0.8</v>
      </c>
      <c r="F37" s="15"/>
      <c r="G37" s="13"/>
      <c r="J37">
        <f t="shared" si="0"/>
        <v>1</v>
      </c>
      <c r="L37" s="168"/>
      <c r="M37" s="170"/>
      <c r="Q37" s="16"/>
      <c r="R37" s="15"/>
    </row>
    <row r="38" spans="2:18" ht="12">
      <c r="B38" s="165" t="s">
        <v>124</v>
      </c>
      <c r="C38" s="10" t="s">
        <v>203</v>
      </c>
      <c r="D38" s="11">
        <f>'Needham E'!R25</f>
        <v>50</v>
      </c>
      <c r="E38" s="12">
        <f>'Needham E'!R26</f>
        <v>2.425</v>
      </c>
      <c r="F38" s="15"/>
      <c r="G38" s="13"/>
      <c r="J38">
        <f t="shared" si="0"/>
        <v>1</v>
      </c>
      <c r="L38" s="168"/>
      <c r="M38" s="170"/>
      <c r="Q38" s="16"/>
      <c r="R38" s="15"/>
    </row>
    <row r="39" spans="2:18" ht="12">
      <c r="B39" s="212" t="s">
        <v>8</v>
      </c>
      <c r="C39" s="10" t="s">
        <v>367</v>
      </c>
      <c r="D39" s="11">
        <f>'O''Brien M'!R25</f>
        <v>5</v>
      </c>
      <c r="E39" s="12">
        <f>'O''Brien M'!R26</f>
        <v>0.4</v>
      </c>
      <c r="F39" s="15"/>
      <c r="G39" s="13"/>
      <c r="J39">
        <f t="shared" si="0"/>
        <v>1</v>
      </c>
      <c r="L39" s="168"/>
      <c r="M39" s="170"/>
      <c r="Q39" s="16"/>
      <c r="R39" s="15"/>
    </row>
    <row r="40" spans="2:18" ht="12">
      <c r="B40" s="165" t="s">
        <v>115</v>
      </c>
      <c r="C40" s="10" t="s">
        <v>199</v>
      </c>
      <c r="D40" s="11">
        <f>'Olsthoorn T'!R25</f>
        <v>140</v>
      </c>
      <c r="E40" s="12">
        <f>'Olsthoorn T'!R26</f>
        <v>8.35</v>
      </c>
      <c r="F40" s="15"/>
      <c r="G40" s="13"/>
      <c r="J40">
        <f t="shared" si="0"/>
        <v>1</v>
      </c>
      <c r="L40" s="168"/>
      <c r="M40" s="170"/>
      <c r="Q40" s="16"/>
      <c r="R40" s="15"/>
    </row>
    <row r="41" spans="1:18" ht="12">
      <c r="A41" s="168"/>
      <c r="B41" s="165" t="s">
        <v>124</v>
      </c>
      <c r="C41" s="10" t="s">
        <v>211</v>
      </c>
      <c r="D41" s="11">
        <f>'Quinn P'!R25</f>
        <v>12</v>
      </c>
      <c r="E41" s="12">
        <f>'Quinn P'!R26</f>
        <v>2</v>
      </c>
      <c r="F41" s="15"/>
      <c r="G41" s="13"/>
      <c r="J41">
        <f t="shared" si="0"/>
        <v>1</v>
      </c>
      <c r="L41" s="168"/>
      <c r="M41" s="170"/>
      <c r="Q41" s="16"/>
      <c r="R41" s="15"/>
    </row>
    <row r="42" spans="2:18" ht="12">
      <c r="B42" s="165" t="s">
        <v>112</v>
      </c>
      <c r="C42" s="10" t="s">
        <v>91</v>
      </c>
      <c r="D42" s="11">
        <f>'Reid A'!R25</f>
        <v>1005</v>
      </c>
      <c r="E42" s="12">
        <f>'Reid A'!R26</f>
        <v>53.65</v>
      </c>
      <c r="G42" s="13"/>
      <c r="J42">
        <f t="shared" si="0"/>
        <v>1</v>
      </c>
      <c r="L42" s="172"/>
      <c r="M42" s="170"/>
      <c r="Q42" s="16"/>
      <c r="R42" s="15"/>
    </row>
    <row r="43" spans="2:18" ht="12">
      <c r="B43" s="165" t="s">
        <v>113</v>
      </c>
      <c r="C43" s="10" t="s">
        <v>133</v>
      </c>
      <c r="D43" s="11">
        <f>'Rohan P'!R25</f>
        <v>245</v>
      </c>
      <c r="E43" s="12">
        <f>'Rohan P'!R26</f>
        <v>18.65</v>
      </c>
      <c r="G43" s="13"/>
      <c r="J43">
        <f t="shared" si="0"/>
        <v>1</v>
      </c>
      <c r="L43" s="172"/>
      <c r="M43" s="170"/>
      <c r="Q43" s="16"/>
      <c r="R43" s="15"/>
    </row>
    <row r="44" spans="2:18" ht="12">
      <c r="B44" s="165" t="s">
        <v>112</v>
      </c>
      <c r="C44" s="10" t="s">
        <v>136</v>
      </c>
      <c r="D44" s="11">
        <f>'Smyth A'!R25</f>
        <v>265</v>
      </c>
      <c r="E44" s="12">
        <f>'Smyth A'!R26</f>
        <v>15.325</v>
      </c>
      <c r="G44" s="13"/>
      <c r="J44">
        <f t="shared" si="0"/>
        <v>1</v>
      </c>
      <c r="L44" s="172"/>
      <c r="M44" s="170"/>
      <c r="Q44" s="16"/>
      <c r="R44" s="15"/>
    </row>
    <row r="45" spans="2:18" ht="12">
      <c r="B45" s="165" t="s">
        <v>258</v>
      </c>
      <c r="C45" s="10" t="s">
        <v>259</v>
      </c>
      <c r="D45" s="11">
        <f>'Stutsel G'!R25</f>
        <v>615</v>
      </c>
      <c r="E45" s="12">
        <f>'Stutsel G'!R26</f>
        <v>32.55</v>
      </c>
      <c r="G45" s="13"/>
      <c r="J45">
        <f t="shared" si="0"/>
        <v>1</v>
      </c>
      <c r="L45" s="172"/>
      <c r="M45" s="170"/>
      <c r="Q45" s="16"/>
      <c r="R45" s="15"/>
    </row>
    <row r="46" spans="2:18" ht="12">
      <c r="B46" s="165" t="s">
        <v>112</v>
      </c>
      <c r="C46" s="10" t="s">
        <v>86</v>
      </c>
      <c r="D46" s="11">
        <f>'Teunissen A'!R25</f>
        <v>735</v>
      </c>
      <c r="E46" s="12">
        <f>'Teunissen A'!R26</f>
        <v>49.125</v>
      </c>
      <c r="F46" s="15"/>
      <c r="G46" s="13"/>
      <c r="J46">
        <f t="shared" si="0"/>
        <v>1</v>
      </c>
      <c r="L46" s="16"/>
      <c r="M46" s="170"/>
      <c r="Q46" s="16"/>
      <c r="R46" s="15"/>
    </row>
    <row r="47" spans="2:18" ht="12">
      <c r="B47" s="165" t="s">
        <v>115</v>
      </c>
      <c r="C47" s="10" t="s">
        <v>87</v>
      </c>
      <c r="D47" s="11">
        <f>'Tweedie M'!R25</f>
        <v>305</v>
      </c>
      <c r="E47" s="12">
        <f>'Tweedie M'!R26</f>
        <v>17.075</v>
      </c>
      <c r="F47" s="15"/>
      <c r="G47" s="13"/>
      <c r="J47">
        <f t="shared" si="0"/>
        <v>1</v>
      </c>
      <c r="L47" s="16"/>
      <c r="M47" s="170"/>
      <c r="Q47" s="16"/>
      <c r="R47" s="15"/>
    </row>
    <row r="48" spans="2:18" ht="12">
      <c r="B48" s="165" t="s">
        <v>112</v>
      </c>
      <c r="C48" s="10" t="s">
        <v>159</v>
      </c>
      <c r="D48" s="11">
        <f>'Waddleton J'!R25</f>
        <v>290</v>
      </c>
      <c r="E48" s="12">
        <f>'Waddleton J'!R26</f>
        <v>14.925</v>
      </c>
      <c r="F48" s="15"/>
      <c r="G48" s="13"/>
      <c r="J48">
        <f t="shared" si="0"/>
        <v>1</v>
      </c>
      <c r="L48" s="16"/>
      <c r="M48" s="170"/>
      <c r="Q48" s="16"/>
      <c r="R48" s="15"/>
    </row>
    <row r="49" spans="3:18" ht="12">
      <c r="C49" s="10"/>
      <c r="D49" s="11"/>
      <c r="E49" s="12"/>
      <c r="F49" s="15"/>
      <c r="G49" s="13"/>
      <c r="L49" s="16"/>
      <c r="M49" s="170"/>
      <c r="Q49" s="16"/>
      <c r="R49" s="15"/>
    </row>
    <row r="50" spans="1:16" ht="12">
      <c r="A50" t="s">
        <v>6</v>
      </c>
      <c r="C50" s="10"/>
      <c r="D50" s="11">
        <f>SUM(D6:D49)</f>
        <v>13362</v>
      </c>
      <c r="E50" s="17">
        <f>SUM(E6:E49)</f>
        <v>755.5999999999999</v>
      </c>
      <c r="F50" s="11">
        <f>SUM(F25:F49)</f>
        <v>1</v>
      </c>
      <c r="G50" s="13"/>
      <c r="I50">
        <f>SUM(I25:I49)</f>
        <v>0</v>
      </c>
      <c r="J50">
        <f>SUM(J6:J49)</f>
        <v>43</v>
      </c>
      <c r="N50" s="18"/>
      <c r="P50">
        <f>SUM(P25:P49)</f>
        <v>1</v>
      </c>
    </row>
    <row r="51" spans="3:14" ht="12">
      <c r="C51" t="s">
        <v>10</v>
      </c>
      <c r="D51" s="11"/>
      <c r="E51" s="17"/>
      <c r="F51" s="11"/>
      <c r="G51" s="13"/>
      <c r="N51" s="18"/>
    </row>
    <row r="52" spans="1:14" ht="12">
      <c r="A52" t="s">
        <v>6</v>
      </c>
      <c r="L52" s="18"/>
      <c r="M52" s="171"/>
      <c r="N52" s="18"/>
    </row>
    <row r="53" spans="2:14" ht="12">
      <c r="B53" s="181" t="s">
        <v>178</v>
      </c>
      <c r="L53" s="18"/>
      <c r="M53" s="171"/>
      <c r="N53" s="18"/>
    </row>
    <row r="54" spans="12:14" ht="12">
      <c r="L54" s="18"/>
      <c r="M54" s="171"/>
      <c r="N54" s="18"/>
    </row>
    <row r="55" spans="12:14" ht="12">
      <c r="L55" s="18"/>
      <c r="M55" s="171"/>
      <c r="N55" s="18"/>
    </row>
    <row r="56" spans="12:14" ht="12">
      <c r="L56" s="18"/>
      <c r="M56" s="171"/>
      <c r="N56" s="18"/>
    </row>
    <row r="57" spans="12:14" ht="12">
      <c r="L57" s="18"/>
      <c r="M57" s="171"/>
      <c r="N57" s="18"/>
    </row>
    <row r="58" spans="12:14" ht="12">
      <c r="L58" s="18"/>
      <c r="M58" s="171"/>
      <c r="N58" s="18"/>
    </row>
    <row r="59" spans="12:14" ht="12">
      <c r="L59" s="18"/>
      <c r="M59" s="171"/>
      <c r="N59" s="18"/>
    </row>
  </sheetData>
  <sheetProtection/>
  <mergeCells count="3">
    <mergeCell ref="B1:I1"/>
    <mergeCell ref="L1:M1"/>
    <mergeCell ref="B2:H2"/>
  </mergeCells>
  <hyperlinks>
    <hyperlink ref="C30" location="'Lindsay J'!A1" display="Lindsay, Jane"/>
    <hyperlink ref="C28" location="'Kaye C'!A1" display="Kaye, Cecelia"/>
    <hyperlink ref="C16" location="'Day B'!A1" display="Day, Brenda"/>
    <hyperlink ref="C6" location="'Alexander C'!A1" display="Alexander, Catherine"/>
    <hyperlink ref="C7" location="'Bale D'!A1" display="Bale, David"/>
    <hyperlink ref="C10" location="'Burgess Kade'!A1" display="Burgess, Kade"/>
    <hyperlink ref="C11" location="'Burgess Kat'!A1" display="Burgess, Katrina"/>
    <hyperlink ref="C12" location="'Cass L'!A1" display="Cass, Leisa"/>
    <hyperlink ref="C18" location="'Droop J'!A1" display="Droop, Jeanette"/>
    <hyperlink ref="C31" location="'Makin C'!A1" display="Makin, Caroline"/>
    <hyperlink ref="C19" location="'Duus A'!A1" display="Duus, Alan"/>
    <hyperlink ref="C33" location="'McGowan A'!A1" display="McGowan, Atsuko"/>
    <hyperlink ref="C27" location="'Johns D'!A1" display="Johns, Deborah"/>
    <hyperlink ref="C25" location="'Hennessy D'!A1" display="Hennessy, David"/>
    <hyperlink ref="C34" location="'McRae J'!A1" display="McRae, Jon"/>
    <hyperlink ref="C24" location="'Hampton I'!A1" display="Hampton, Ian"/>
    <hyperlink ref="C32" location="'Martin N'!A1" display="Martin, Nicolee"/>
    <hyperlink ref="C29" location="'Leydon K'!A1" display="Leydon, Kristen"/>
    <hyperlink ref="C26" location="'Jeacocke D'!A1" display="Jeacocke, David"/>
    <hyperlink ref="C13" location="'Castles M'!A1" display="Castles, Maria"/>
    <hyperlink ref="C21" location="'Gourley G'!A1" display="Gourley, Greg"/>
    <hyperlink ref="C23" location="'Gunning S'!A1" display="Gunning, Suzie"/>
    <hyperlink ref="C9" location="'Blomeley J'!A1" display="Blomeley, Jill"/>
    <hyperlink ref="C35" location="'Moore L'!A1" display="Moore, Lisa"/>
    <hyperlink ref="C22" location="'Gribble D'!A1" display="Gribble, David"/>
    <hyperlink ref="C42" location="'Reid A'!A1" display="Reid, Ann"/>
    <hyperlink ref="C37" location="'Munday P'!A1" display="Munday, Pam"/>
    <hyperlink ref="C47" location="'Tweedie M'!A1" display="Tweedie, Marianne"/>
    <hyperlink ref="C46" location="'Teunissen A'!A1" display="Teunissen, Andrea"/>
    <hyperlink ref="C43" location="'Rohan P'!A1" display="Rohan, Pauline"/>
    <hyperlink ref="C44" location="'Smyth A'!A1" display="Smyth, Anne"/>
    <hyperlink ref="C48" location="'Waddleton J'!A1" display="Waddleton, Jane"/>
    <hyperlink ref="C36" location="'Morris H'!A1" display="Morris, Helen"/>
    <hyperlink ref="H24" location="'Munday P'!A1" display="'Munday P'!A1"/>
    <hyperlink ref="C38" location="'Needham E'!A1" display="Needham, Liz"/>
    <hyperlink ref="C40" location="'Olsthoorn T'!A1" display="Olsthoorn, Tara"/>
    <hyperlink ref="C41" location="'Quinn P'!A1" display="Quinn, Petrina"/>
    <hyperlink ref="C45" location="'Stutsel G'!A1" display="Stutsel, Gary"/>
    <hyperlink ref="C20" location="'Eversham W'!A1" display="Eversham, Bill"/>
    <hyperlink ref="C39" location="'O''Brien M'!A1" display="O'Brien, Marshall"/>
    <hyperlink ref="C17" location="'Dietrich R'!A1" display="Dietrich, Roger"/>
    <hyperlink ref="C15" location="'Dando N'!A1" display="Dando, Nick"/>
    <hyperlink ref="C8" location="'Benda O'!A1" display="Benda, Otto"/>
    <hyperlink ref="C14" location="'Coggins M'!A1" display="Coggins, Mandy"/>
  </hyperlinks>
  <printOptions/>
  <pageMargins left="0.7480314960629921" right="0.7480314960629921" top="0.4724409448818898" bottom="0.4724409448818898" header="0.3937007874015748" footer="0.3937007874015748"/>
  <pageSetup horizontalDpi="360" verticalDpi="36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5">
      <selection activeCell="S31" sqref="S31:U31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189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59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62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26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127" t="s">
        <v>192</v>
      </c>
      <c r="C10" s="128">
        <v>0.006675694444444443</v>
      </c>
      <c r="D10" s="129" t="s">
        <v>94</v>
      </c>
      <c r="E10" s="130">
        <v>3</v>
      </c>
      <c r="F10" s="127" t="s">
        <v>194</v>
      </c>
      <c r="G10" s="131">
        <v>0.008386226851851851</v>
      </c>
      <c r="H10" s="129" t="s">
        <v>94</v>
      </c>
      <c r="I10" s="130">
        <v>3</v>
      </c>
      <c r="J10" s="127" t="s">
        <v>194</v>
      </c>
      <c r="K10" s="132">
        <v>0.008083680555555554</v>
      </c>
      <c r="L10" s="129" t="s">
        <v>94</v>
      </c>
      <c r="M10" s="130">
        <v>3</v>
      </c>
      <c r="N10" s="127"/>
      <c r="O10" s="132"/>
      <c r="P10" s="129"/>
      <c r="Q10" s="130"/>
      <c r="R10" s="127" t="s">
        <v>322</v>
      </c>
      <c r="S10" s="132">
        <v>0.00782650462962963</v>
      </c>
      <c r="T10" s="129" t="s">
        <v>94</v>
      </c>
      <c r="U10" s="130">
        <v>3</v>
      </c>
    </row>
    <row r="11" spans="1:21" ht="21.75" customHeight="1">
      <c r="A11" s="126" t="s">
        <v>38</v>
      </c>
      <c r="B11" s="127" t="s">
        <v>234</v>
      </c>
      <c r="C11" s="128">
        <v>0.006794444444444444</v>
      </c>
      <c r="D11" s="129" t="s">
        <v>94</v>
      </c>
      <c r="E11" s="130">
        <v>2</v>
      </c>
      <c r="F11" s="127" t="s">
        <v>234</v>
      </c>
      <c r="G11" s="131">
        <v>0.00845011574074074</v>
      </c>
      <c r="H11" s="129" t="s">
        <v>94</v>
      </c>
      <c r="I11" s="130">
        <v>3</v>
      </c>
      <c r="J11" s="127" t="s">
        <v>253</v>
      </c>
      <c r="K11" s="132">
        <v>0.0078005787037037045</v>
      </c>
      <c r="L11" s="129" t="s">
        <v>94</v>
      </c>
      <c r="M11" s="130">
        <v>3</v>
      </c>
      <c r="N11" s="127"/>
      <c r="O11" s="132"/>
      <c r="P11" s="129"/>
      <c r="Q11" s="130"/>
      <c r="R11" s="127" t="s">
        <v>347</v>
      </c>
      <c r="S11" s="132">
        <v>0.008026273148148149</v>
      </c>
      <c r="T11" s="129" t="s">
        <v>94</v>
      </c>
      <c r="U11" s="130">
        <v>3</v>
      </c>
    </row>
    <row r="12" spans="1:21" ht="21.75" customHeight="1">
      <c r="A12" s="126" t="s">
        <v>38</v>
      </c>
      <c r="B12" s="127" t="s">
        <v>282</v>
      </c>
      <c r="C12" s="128">
        <v>0.006569444444444445</v>
      </c>
      <c r="D12" s="129" t="s">
        <v>94</v>
      </c>
      <c r="E12" s="130">
        <v>3</v>
      </c>
      <c r="F12" s="127" t="s">
        <v>272</v>
      </c>
      <c r="G12" s="131">
        <v>0.008448032407407406</v>
      </c>
      <c r="H12" s="129" t="s">
        <v>94</v>
      </c>
      <c r="I12" s="130">
        <v>3</v>
      </c>
      <c r="J12" s="127" t="s">
        <v>328</v>
      </c>
      <c r="K12" s="132">
        <v>0.00804861111111111</v>
      </c>
      <c r="L12" s="129" t="s">
        <v>94</v>
      </c>
      <c r="M12" s="130">
        <v>3</v>
      </c>
      <c r="N12" s="127"/>
      <c r="O12" s="132"/>
      <c r="P12" s="129"/>
      <c r="Q12" s="130"/>
      <c r="R12" s="127" t="s">
        <v>353</v>
      </c>
      <c r="S12" s="132">
        <v>0.008073611111111111</v>
      </c>
      <c r="T12" s="129" t="s">
        <v>94</v>
      </c>
      <c r="U12" s="130">
        <v>3</v>
      </c>
    </row>
    <row r="13" spans="1:21" ht="21.75" customHeight="1">
      <c r="A13" s="126" t="s">
        <v>38</v>
      </c>
      <c r="B13" s="127" t="s">
        <v>326</v>
      </c>
      <c r="C13" s="128">
        <v>0.006454050925925926</v>
      </c>
      <c r="D13" s="129" t="s">
        <v>94</v>
      </c>
      <c r="E13" s="130">
        <v>3</v>
      </c>
      <c r="F13" s="127" t="s">
        <v>311</v>
      </c>
      <c r="G13" s="131">
        <v>0.00860486111111111</v>
      </c>
      <c r="H13" s="129" t="s">
        <v>94</v>
      </c>
      <c r="I13" s="130">
        <v>3</v>
      </c>
      <c r="J13" s="127" t="s">
        <v>344</v>
      </c>
      <c r="K13" s="132">
        <v>0.008263888888888888</v>
      </c>
      <c r="L13" s="129" t="s">
        <v>94</v>
      </c>
      <c r="M13" s="130">
        <v>3</v>
      </c>
      <c r="N13" s="127"/>
      <c r="O13" s="132"/>
      <c r="P13" s="129"/>
      <c r="Q13" s="130"/>
      <c r="R13" s="127" t="s">
        <v>378</v>
      </c>
      <c r="S13" s="132">
        <v>0.008018981481481481</v>
      </c>
      <c r="T13" s="129" t="s">
        <v>94</v>
      </c>
      <c r="U13" s="130">
        <v>3</v>
      </c>
    </row>
    <row r="14" spans="1:21" ht="21.75" customHeight="1">
      <c r="A14" s="126" t="s">
        <v>38</v>
      </c>
      <c r="B14" s="127" t="s">
        <v>344</v>
      </c>
      <c r="C14" s="128">
        <v>0.00669699074074074</v>
      </c>
      <c r="D14" s="129" t="s">
        <v>94</v>
      </c>
      <c r="E14" s="130">
        <v>3</v>
      </c>
      <c r="F14" s="127" t="s">
        <v>349</v>
      </c>
      <c r="G14" s="131">
        <v>0.00819375</v>
      </c>
      <c r="H14" s="129" t="s">
        <v>94</v>
      </c>
      <c r="I14" s="130">
        <v>3</v>
      </c>
      <c r="J14" s="127" t="s">
        <v>353</v>
      </c>
      <c r="K14" s="132">
        <v>0.008142708333333333</v>
      </c>
      <c r="L14" s="129" t="s">
        <v>94</v>
      </c>
      <c r="M14" s="130">
        <v>3</v>
      </c>
      <c r="N14" s="127"/>
      <c r="O14" s="132"/>
      <c r="P14" s="129"/>
      <c r="Q14" s="130"/>
      <c r="R14" s="127" t="s">
        <v>389</v>
      </c>
      <c r="S14" s="132">
        <v>0.008395949074074075</v>
      </c>
      <c r="T14" s="129" t="s">
        <v>94</v>
      </c>
      <c r="U14" s="130">
        <v>3</v>
      </c>
    </row>
    <row r="15" spans="1:21" ht="21.75" customHeight="1">
      <c r="A15" s="133" t="s">
        <v>39</v>
      </c>
      <c r="B15" s="134"/>
      <c r="C15" s="135">
        <f>400*(COUNTA(C10:C14))</f>
        <v>2000</v>
      </c>
      <c r="D15" s="136"/>
      <c r="E15" s="137">
        <f>SUM(E10:E14)</f>
        <v>14</v>
      </c>
      <c r="F15" s="138"/>
      <c r="G15" s="135">
        <f>400*(COUNTA(G10:G14))</f>
        <v>2000</v>
      </c>
      <c r="H15" s="138"/>
      <c r="I15" s="137">
        <f>SUM(I10:I14)</f>
        <v>15</v>
      </c>
      <c r="J15" s="138"/>
      <c r="K15" s="135">
        <f>400*(COUNTA(K10:K14))</f>
        <v>2000</v>
      </c>
      <c r="L15" s="138"/>
      <c r="M15" s="137">
        <f>SUM(M10:M14)</f>
        <v>15</v>
      </c>
      <c r="N15" s="138"/>
      <c r="O15" s="135">
        <f>400*(COUNTA(O10:O14))</f>
        <v>0</v>
      </c>
      <c r="P15" s="138"/>
      <c r="Q15" s="137">
        <f>SUM(Q10:Q14)</f>
        <v>0</v>
      </c>
      <c r="R15" s="138"/>
      <c r="S15" s="135">
        <f>400*(COUNTA(S10:S14))</f>
        <v>2000</v>
      </c>
      <c r="T15" s="138"/>
      <c r="U15" s="139">
        <f>SUM(U10:U14)</f>
        <v>15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27" t="s">
        <v>190</v>
      </c>
      <c r="C17" s="131">
        <v>0.013826041666666669</v>
      </c>
      <c r="D17" s="129" t="s">
        <v>94</v>
      </c>
      <c r="E17" s="130">
        <v>6</v>
      </c>
      <c r="F17" s="127" t="s">
        <v>282</v>
      </c>
      <c r="G17" s="131">
        <v>0.018187152777777778</v>
      </c>
      <c r="H17" s="129" t="s">
        <v>94</v>
      </c>
      <c r="I17" s="130">
        <v>6</v>
      </c>
      <c r="J17" s="127" t="s">
        <v>322</v>
      </c>
      <c r="K17" s="131">
        <v>0.016424189814814815</v>
      </c>
      <c r="L17" s="129" t="s">
        <v>94</v>
      </c>
      <c r="M17" s="130">
        <v>6</v>
      </c>
      <c r="N17" s="127"/>
      <c r="O17" s="131"/>
      <c r="P17" s="141"/>
      <c r="Q17" s="130"/>
      <c r="R17" s="127"/>
      <c r="S17" s="131"/>
      <c r="T17" s="141"/>
      <c r="U17" s="130"/>
    </row>
    <row r="18" spans="1:21" ht="21.75" customHeight="1">
      <c r="A18" s="140" t="s">
        <v>40</v>
      </c>
      <c r="B18" s="127" t="s">
        <v>228</v>
      </c>
      <c r="C18" s="131">
        <v>0.01404826388888889</v>
      </c>
      <c r="D18" s="129" t="s">
        <v>94</v>
      </c>
      <c r="E18" s="130">
        <v>6</v>
      </c>
      <c r="F18" s="127" t="s">
        <v>326</v>
      </c>
      <c r="G18" s="131">
        <v>0.01712488425925926</v>
      </c>
      <c r="H18" s="129" t="s">
        <v>94</v>
      </c>
      <c r="I18" s="130">
        <v>6</v>
      </c>
      <c r="J18" s="127" t="s">
        <v>347</v>
      </c>
      <c r="K18" s="131">
        <v>0.01719027777777778</v>
      </c>
      <c r="L18" s="129" t="s">
        <v>94</v>
      </c>
      <c r="M18" s="130">
        <v>6</v>
      </c>
      <c r="N18" s="127"/>
      <c r="O18" s="131"/>
      <c r="P18" s="129"/>
      <c r="Q18" s="130"/>
      <c r="R18" s="127"/>
      <c r="S18" s="131"/>
      <c r="T18" s="129"/>
      <c r="U18" s="130"/>
    </row>
    <row r="19" spans="1:21" ht="21.75" customHeight="1">
      <c r="A19" s="140" t="s">
        <v>40</v>
      </c>
      <c r="B19" s="127" t="s">
        <v>253</v>
      </c>
      <c r="C19" s="131">
        <v>0.013682754629629632</v>
      </c>
      <c r="D19" s="129" t="s">
        <v>94</v>
      </c>
      <c r="E19" s="130">
        <v>6</v>
      </c>
      <c r="F19" s="127" t="s">
        <v>373</v>
      </c>
      <c r="G19" s="131">
        <v>0.017945949074074072</v>
      </c>
      <c r="H19" s="129" t="s">
        <v>94</v>
      </c>
      <c r="I19" s="130">
        <v>6</v>
      </c>
      <c r="J19" s="127" t="s">
        <v>349</v>
      </c>
      <c r="K19" s="131">
        <v>0.016425578703703706</v>
      </c>
      <c r="L19" s="129" t="s">
        <v>94</v>
      </c>
      <c r="M19" s="130">
        <v>6</v>
      </c>
      <c r="N19" s="127"/>
      <c r="O19" s="131"/>
      <c r="P19" s="129"/>
      <c r="Q19" s="130"/>
      <c r="R19" s="127"/>
      <c r="S19" s="131"/>
      <c r="T19" s="129"/>
      <c r="U19" s="130"/>
    </row>
    <row r="20" spans="1:21" ht="21.75" customHeight="1">
      <c r="A20" s="140" t="s">
        <v>40</v>
      </c>
      <c r="B20" s="127" t="s">
        <v>315</v>
      </c>
      <c r="C20" s="131">
        <v>0.014114699074074075</v>
      </c>
      <c r="D20" s="129" t="s">
        <v>94</v>
      </c>
      <c r="E20" s="130">
        <v>6</v>
      </c>
      <c r="F20" s="127" t="s">
        <v>360</v>
      </c>
      <c r="G20" s="131">
        <v>0.016945601851851854</v>
      </c>
      <c r="H20" s="129" t="s">
        <v>94</v>
      </c>
      <c r="I20" s="130">
        <v>6</v>
      </c>
      <c r="J20" s="127" t="s">
        <v>378</v>
      </c>
      <c r="K20" s="131">
        <v>0.016631828703703704</v>
      </c>
      <c r="L20" s="129" t="s">
        <v>94</v>
      </c>
      <c r="M20" s="130">
        <v>6</v>
      </c>
      <c r="N20" s="127"/>
      <c r="O20" s="131"/>
      <c r="P20" s="129"/>
      <c r="Q20" s="130"/>
      <c r="R20" s="127"/>
      <c r="S20" s="131"/>
      <c r="T20" s="129"/>
      <c r="U20" s="130"/>
    </row>
    <row r="21" spans="1:21" ht="21.75" customHeight="1">
      <c r="A21" s="140" t="s">
        <v>40</v>
      </c>
      <c r="B21" s="127" t="s">
        <v>328</v>
      </c>
      <c r="C21" s="131">
        <v>0.013173495370370372</v>
      </c>
      <c r="D21" s="129" t="s">
        <v>94</v>
      </c>
      <c r="E21" s="130">
        <v>6</v>
      </c>
      <c r="F21" s="127" t="s">
        <v>389</v>
      </c>
      <c r="G21" s="131">
        <v>0.01615925925925926</v>
      </c>
      <c r="H21" s="129" t="s">
        <v>94</v>
      </c>
      <c r="I21" s="130">
        <v>6</v>
      </c>
      <c r="J21" s="127" t="s">
        <v>390</v>
      </c>
      <c r="K21" s="131">
        <v>0.015524189814814814</v>
      </c>
      <c r="L21" s="129" t="s">
        <v>94</v>
      </c>
      <c r="M21" s="130">
        <v>6</v>
      </c>
      <c r="N21" s="127"/>
      <c r="O21" s="131"/>
      <c r="P21" s="129"/>
      <c r="Q21" s="130"/>
      <c r="R21" s="127"/>
      <c r="S21" s="131"/>
      <c r="T21" s="129"/>
      <c r="U21" s="130"/>
    </row>
    <row r="22" spans="1:21" ht="21.75" customHeight="1">
      <c r="A22" s="133" t="s">
        <v>39</v>
      </c>
      <c r="B22" s="142"/>
      <c r="C22" s="135">
        <f>800*(COUNTA(C17:C21))</f>
        <v>4000</v>
      </c>
      <c r="D22" s="142"/>
      <c r="E22" s="139">
        <f>SUM(E17:E21)</f>
        <v>30</v>
      </c>
      <c r="F22" s="142"/>
      <c r="G22" s="135">
        <f>800*(COUNTA(G17:G21))</f>
        <v>4000</v>
      </c>
      <c r="H22" s="142"/>
      <c r="I22" s="139">
        <f>SUM(I17:I21)</f>
        <v>30</v>
      </c>
      <c r="J22" s="142"/>
      <c r="K22" s="135">
        <f>800*(COUNTA(K17:K21))</f>
        <v>4000</v>
      </c>
      <c r="L22" s="142"/>
      <c r="M22" s="139">
        <f>SUM(M17:M21)</f>
        <v>30</v>
      </c>
      <c r="N22" s="142"/>
      <c r="O22" s="135">
        <f>800*(COUNTA(O17:O21))</f>
        <v>0</v>
      </c>
      <c r="P22" s="142"/>
      <c r="Q22" s="139">
        <f>SUM(Q17:Q21)</f>
        <v>0</v>
      </c>
      <c r="R22" s="142"/>
      <c r="S22" s="135">
        <f>800*(COUNTA(S17:S21))</f>
        <v>0</v>
      </c>
      <c r="T22" s="142"/>
      <c r="U22" s="139">
        <f>SUM(U17:U21)</f>
        <v>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304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26.675</v>
      </c>
      <c r="S26" s="151"/>
      <c r="T26" s="150" t="s">
        <v>6</v>
      </c>
    </row>
    <row r="27" spans="1:20" ht="21.75" customHeight="1">
      <c r="A27" s="126" t="s">
        <v>44</v>
      </c>
      <c r="B27" s="127" t="s">
        <v>272</v>
      </c>
      <c r="C27" s="132">
        <v>0.027502083333333333</v>
      </c>
      <c r="D27" s="152" t="s">
        <v>94</v>
      </c>
      <c r="E27" s="130">
        <v>30</v>
      </c>
      <c r="F27" s="127"/>
      <c r="G27" s="153"/>
      <c r="H27" s="132"/>
      <c r="I27" s="130"/>
      <c r="J27" s="127"/>
      <c r="K27" s="153"/>
      <c r="L27" s="127"/>
      <c r="M27" s="130"/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 t="s">
        <v>237</v>
      </c>
      <c r="C28" s="157">
        <v>1175</v>
      </c>
      <c r="D28" s="152" t="s">
        <v>94</v>
      </c>
      <c r="E28" s="130">
        <v>30</v>
      </c>
      <c r="F28" s="127"/>
      <c r="G28" s="157"/>
      <c r="H28" s="157"/>
      <c r="I28" s="130"/>
      <c r="J28" s="127"/>
      <c r="K28" s="157"/>
      <c r="L28" s="127"/>
      <c r="M28" s="130"/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 t="s">
        <v>320</v>
      </c>
      <c r="C29" s="157">
        <v>1750</v>
      </c>
      <c r="D29" s="153" t="s">
        <v>94</v>
      </c>
      <c r="E29" s="130">
        <v>35</v>
      </c>
      <c r="F29" s="127"/>
      <c r="G29" s="157"/>
      <c r="H29" s="157"/>
      <c r="I29" s="130"/>
      <c r="J29" s="127"/>
      <c r="K29" s="157"/>
      <c r="L29" s="127"/>
      <c r="M29" s="130"/>
      <c r="N29" s="158"/>
      <c r="S29" s="240"/>
      <c r="T29" s="241"/>
      <c r="U29" s="242"/>
    </row>
    <row r="30" spans="1:21" ht="21.75" customHeight="1">
      <c r="A30" s="126" t="s">
        <v>48</v>
      </c>
      <c r="B30" s="127" t="s">
        <v>374</v>
      </c>
      <c r="C30" s="157">
        <v>2250</v>
      </c>
      <c r="D30" s="207" t="s">
        <v>94</v>
      </c>
      <c r="E30" s="130">
        <v>60</v>
      </c>
      <c r="F30" s="218" t="s">
        <v>6</v>
      </c>
      <c r="G30" s="157"/>
      <c r="H30" s="157"/>
      <c r="I30" s="130"/>
      <c r="J30" s="127"/>
      <c r="K30" s="157"/>
      <c r="L30" s="127"/>
      <c r="M30" s="130"/>
      <c r="N30" s="158"/>
      <c r="R30" s="161"/>
      <c r="S30" s="243"/>
      <c r="T30" s="244"/>
      <c r="U30" s="244"/>
    </row>
    <row r="31" spans="1:21" ht="21.75" customHeight="1">
      <c r="A31" s="133" t="s">
        <v>39</v>
      </c>
      <c r="B31" s="127"/>
      <c r="C31" s="162">
        <f>SUM(C30+C29+C28+(IF(COUNTBLANK(C27),0,1500)))</f>
        <v>6675</v>
      </c>
      <c r="D31" s="152"/>
      <c r="E31" s="163">
        <f>SUM(E27:E30)</f>
        <v>155</v>
      </c>
      <c r="F31" s="130"/>
      <c r="G31" s="162">
        <f>SUM(G30+G29+G28+(IF(COUNTBLANK(G27),0,1500)))</f>
        <v>0</v>
      </c>
      <c r="H31" s="162"/>
      <c r="I31" s="163">
        <f>SUM(I27:I30)</f>
        <v>0</v>
      </c>
      <c r="J31" s="152"/>
      <c r="K31" s="162">
        <f>SUM(K30+K29+K28+(IF(COUNTBLANK(K27),0,1500)))</f>
        <v>0</v>
      </c>
      <c r="L31" s="127"/>
      <c r="M31" s="163">
        <f>SUM(M27:M30)</f>
        <v>0</v>
      </c>
      <c r="N31" s="164"/>
      <c r="S31" s="240" t="s">
        <v>47</v>
      </c>
      <c r="T31" s="241"/>
      <c r="U31" s="242"/>
    </row>
    <row r="32" spans="18:20" ht="12">
      <c r="R32" s="245"/>
      <c r="S32" s="246"/>
      <c r="T32" s="247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S30:U30"/>
    <mergeCell ref="S31:U31"/>
    <mergeCell ref="O26:Q27"/>
    <mergeCell ref="R28:S28"/>
    <mergeCell ref="S29:U29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10">
      <selection activeCell="S31" sqref="S31:U31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383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59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62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26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182" t="s">
        <v>377</v>
      </c>
      <c r="C10" s="186">
        <v>0.005158217592592592</v>
      </c>
      <c r="D10" s="184" t="s">
        <v>144</v>
      </c>
      <c r="E10" s="185">
        <v>5</v>
      </c>
      <c r="F10" s="127"/>
      <c r="G10" s="131"/>
      <c r="H10" s="129"/>
      <c r="I10" s="130"/>
      <c r="J10" s="127"/>
      <c r="K10" s="132"/>
      <c r="L10" s="129"/>
      <c r="M10" s="130"/>
      <c r="N10" s="127"/>
      <c r="O10" s="132"/>
      <c r="P10" s="129"/>
      <c r="Q10" s="130"/>
      <c r="R10" s="127"/>
      <c r="S10" s="132"/>
      <c r="T10" s="129"/>
      <c r="U10" s="130"/>
    </row>
    <row r="11" spans="1:21" ht="21.75" customHeight="1">
      <c r="A11" s="126" t="s">
        <v>38</v>
      </c>
      <c r="B11" s="127"/>
      <c r="C11" s="128"/>
      <c r="D11" s="129"/>
      <c r="E11" s="130"/>
      <c r="F11" s="127"/>
      <c r="G11" s="131"/>
      <c r="H11" s="129"/>
      <c r="I11" s="130"/>
      <c r="J11" s="127"/>
      <c r="K11" s="132"/>
      <c r="L11" s="129"/>
      <c r="M11" s="130"/>
      <c r="N11" s="127"/>
      <c r="O11" s="132"/>
      <c r="P11" s="129"/>
      <c r="Q11" s="130"/>
      <c r="R11" s="127"/>
      <c r="S11" s="132"/>
      <c r="T11" s="129"/>
      <c r="U11" s="130"/>
    </row>
    <row r="12" spans="1:21" ht="21.75" customHeight="1">
      <c r="A12" s="126" t="s">
        <v>38</v>
      </c>
      <c r="B12" s="127"/>
      <c r="C12" s="128"/>
      <c r="D12" s="129"/>
      <c r="E12" s="130"/>
      <c r="F12" s="127"/>
      <c r="G12" s="131"/>
      <c r="H12" s="129"/>
      <c r="I12" s="130"/>
      <c r="J12" s="127"/>
      <c r="K12" s="132"/>
      <c r="L12" s="129"/>
      <c r="M12" s="130"/>
      <c r="N12" s="127"/>
      <c r="O12" s="132"/>
      <c r="P12" s="129"/>
      <c r="Q12" s="130"/>
      <c r="R12" s="127"/>
      <c r="S12" s="132"/>
      <c r="T12" s="129"/>
      <c r="U12" s="130"/>
    </row>
    <row r="13" spans="1:21" ht="21.75" customHeight="1">
      <c r="A13" s="126" t="s">
        <v>38</v>
      </c>
      <c r="B13" s="127"/>
      <c r="C13" s="128"/>
      <c r="D13" s="129"/>
      <c r="E13" s="130"/>
      <c r="F13" s="127"/>
      <c r="G13" s="131"/>
      <c r="H13" s="129"/>
      <c r="I13" s="130"/>
      <c r="J13" s="127"/>
      <c r="K13" s="132"/>
      <c r="L13" s="129"/>
      <c r="M13" s="130"/>
      <c r="N13" s="127"/>
      <c r="O13" s="132"/>
      <c r="P13" s="129"/>
      <c r="Q13" s="130"/>
      <c r="R13" s="127"/>
      <c r="S13" s="132"/>
      <c r="T13" s="129"/>
      <c r="U13" s="130"/>
    </row>
    <row r="14" spans="1:21" ht="21.75" customHeight="1">
      <c r="A14" s="126" t="s">
        <v>38</v>
      </c>
      <c r="B14" s="127"/>
      <c r="C14" s="128"/>
      <c r="D14" s="129"/>
      <c r="E14" s="130"/>
      <c r="F14" s="127"/>
      <c r="G14" s="131"/>
      <c r="H14" s="129"/>
      <c r="I14" s="130"/>
      <c r="J14" s="127"/>
      <c r="K14" s="132"/>
      <c r="L14" s="129"/>
      <c r="M14" s="130"/>
      <c r="N14" s="127"/>
      <c r="O14" s="132"/>
      <c r="P14" s="129"/>
      <c r="Q14" s="130"/>
      <c r="R14" s="127"/>
      <c r="S14" s="132"/>
      <c r="T14" s="129"/>
      <c r="U14" s="130"/>
    </row>
    <row r="15" spans="1:21" ht="21.75" customHeight="1">
      <c r="A15" s="133" t="s">
        <v>39</v>
      </c>
      <c r="B15" s="134"/>
      <c r="C15" s="135">
        <f>400*(COUNTA(C10:C14))</f>
        <v>400</v>
      </c>
      <c r="D15" s="136"/>
      <c r="E15" s="137">
        <f>SUM(E10:E14)</f>
        <v>5</v>
      </c>
      <c r="F15" s="138"/>
      <c r="G15" s="135">
        <f>400*(COUNTA(G10:G14))</f>
        <v>0</v>
      </c>
      <c r="H15" s="138"/>
      <c r="I15" s="137">
        <f>SUM(I10:I14)</f>
        <v>0</v>
      </c>
      <c r="J15" s="138"/>
      <c r="K15" s="135">
        <f>400*(COUNTA(K10:K14))</f>
        <v>0</v>
      </c>
      <c r="L15" s="138"/>
      <c r="M15" s="137">
        <f>SUM(M10:M14)</f>
        <v>0</v>
      </c>
      <c r="N15" s="138"/>
      <c r="O15" s="135">
        <f>400*(COUNTA(O10:O14))</f>
        <v>0</v>
      </c>
      <c r="P15" s="138"/>
      <c r="Q15" s="137">
        <f>SUM(Q10:Q14)</f>
        <v>0</v>
      </c>
      <c r="R15" s="138"/>
      <c r="S15" s="135">
        <f>400*(COUNTA(S10:S14))</f>
        <v>0</v>
      </c>
      <c r="T15" s="138"/>
      <c r="U15" s="139">
        <f>SUM(U10:U14)</f>
        <v>0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27"/>
      <c r="C17" s="131"/>
      <c r="D17" s="129"/>
      <c r="E17" s="130"/>
      <c r="F17" s="127"/>
      <c r="G17" s="131"/>
      <c r="H17" s="129"/>
      <c r="I17" s="130"/>
      <c r="J17" s="127"/>
      <c r="K17" s="131"/>
      <c r="L17" s="129"/>
      <c r="M17" s="130"/>
      <c r="N17" s="127"/>
      <c r="O17" s="131"/>
      <c r="P17" s="141"/>
      <c r="Q17" s="130"/>
      <c r="R17" s="127"/>
      <c r="S17" s="131"/>
      <c r="T17" s="141"/>
      <c r="U17" s="130"/>
    </row>
    <row r="18" spans="1:21" ht="21.75" customHeight="1">
      <c r="A18" s="140" t="s">
        <v>40</v>
      </c>
      <c r="B18" s="127"/>
      <c r="C18" s="131"/>
      <c r="D18" s="129"/>
      <c r="E18" s="130"/>
      <c r="F18" s="127"/>
      <c r="G18" s="131"/>
      <c r="H18" s="129"/>
      <c r="I18" s="130"/>
      <c r="J18" s="127"/>
      <c r="K18" s="131"/>
      <c r="L18" s="129"/>
      <c r="M18" s="130"/>
      <c r="N18" s="127"/>
      <c r="O18" s="131"/>
      <c r="P18" s="129"/>
      <c r="Q18" s="130"/>
      <c r="R18" s="127"/>
      <c r="S18" s="131"/>
      <c r="T18" s="129"/>
      <c r="U18" s="130"/>
    </row>
    <row r="19" spans="1:21" ht="21.75" customHeight="1">
      <c r="A19" s="140" t="s">
        <v>40</v>
      </c>
      <c r="B19" s="127"/>
      <c r="C19" s="131"/>
      <c r="D19" s="129"/>
      <c r="E19" s="130"/>
      <c r="F19" s="127"/>
      <c r="G19" s="131"/>
      <c r="H19" s="129"/>
      <c r="I19" s="130"/>
      <c r="J19" s="127"/>
      <c r="K19" s="131"/>
      <c r="L19" s="129"/>
      <c r="M19" s="130"/>
      <c r="N19" s="127"/>
      <c r="O19" s="131"/>
      <c r="P19" s="129"/>
      <c r="Q19" s="130"/>
      <c r="R19" s="127"/>
      <c r="S19" s="131"/>
      <c r="T19" s="129"/>
      <c r="U19" s="130"/>
    </row>
    <row r="20" spans="1:21" ht="21.75" customHeight="1">
      <c r="A20" s="140" t="s">
        <v>40</v>
      </c>
      <c r="B20" s="127"/>
      <c r="C20" s="131"/>
      <c r="D20" s="129"/>
      <c r="E20" s="130"/>
      <c r="F20" s="127"/>
      <c r="G20" s="131"/>
      <c r="H20" s="129"/>
      <c r="I20" s="130"/>
      <c r="J20" s="127"/>
      <c r="K20" s="131"/>
      <c r="L20" s="129"/>
      <c r="M20" s="130"/>
      <c r="N20" s="127"/>
      <c r="O20" s="131"/>
      <c r="P20" s="129"/>
      <c r="Q20" s="130"/>
      <c r="R20" s="127"/>
      <c r="S20" s="131"/>
      <c r="T20" s="129"/>
      <c r="U20" s="130"/>
    </row>
    <row r="21" spans="1:21" ht="21.75" customHeight="1">
      <c r="A21" s="140" t="s">
        <v>40</v>
      </c>
      <c r="B21" s="127"/>
      <c r="C21" s="131"/>
      <c r="D21" s="129"/>
      <c r="E21" s="130"/>
      <c r="F21" s="127"/>
      <c r="G21" s="131"/>
      <c r="H21" s="129"/>
      <c r="I21" s="130"/>
      <c r="J21" s="127"/>
      <c r="K21" s="131"/>
      <c r="L21" s="129"/>
      <c r="M21" s="130"/>
      <c r="N21" s="127"/>
      <c r="O21" s="131"/>
      <c r="P21" s="129"/>
      <c r="Q21" s="130"/>
      <c r="R21" s="127"/>
      <c r="S21" s="131"/>
      <c r="T21" s="129"/>
      <c r="U21" s="130"/>
    </row>
    <row r="22" spans="1:21" ht="21.75" customHeight="1">
      <c r="A22" s="133" t="s">
        <v>39</v>
      </c>
      <c r="B22" s="142"/>
      <c r="C22" s="135">
        <f>800*(COUNTA(C17:C21))</f>
        <v>0</v>
      </c>
      <c r="D22" s="142"/>
      <c r="E22" s="139">
        <f>SUM(E17:E21)</f>
        <v>0</v>
      </c>
      <c r="F22" s="142"/>
      <c r="G22" s="135">
        <f>800*(COUNTA(G17:G21))</f>
        <v>0</v>
      </c>
      <c r="H22" s="142"/>
      <c r="I22" s="139">
        <f>SUM(I17:I21)</f>
        <v>0</v>
      </c>
      <c r="J22" s="142"/>
      <c r="K22" s="135">
        <f>800*(COUNTA(K17:K21))</f>
        <v>0</v>
      </c>
      <c r="L22" s="142"/>
      <c r="M22" s="139">
        <f>SUM(M17:M21)</f>
        <v>0</v>
      </c>
      <c r="N22" s="142"/>
      <c r="O22" s="135">
        <f>800*(COUNTA(O17:O21))</f>
        <v>0</v>
      </c>
      <c r="P22" s="142"/>
      <c r="Q22" s="139">
        <f>SUM(Q17:Q21)</f>
        <v>0</v>
      </c>
      <c r="R22" s="142"/>
      <c r="S22" s="135">
        <f>800*(COUNTA(S17:S21))</f>
        <v>0</v>
      </c>
      <c r="T22" s="142"/>
      <c r="U22" s="139">
        <f>SUM(U17:U21)</f>
        <v>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5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0.4</v>
      </c>
      <c r="S26" s="151"/>
      <c r="T26" s="150" t="s">
        <v>6</v>
      </c>
    </row>
    <row r="27" spans="1:20" ht="21.75" customHeight="1">
      <c r="A27" s="126" t="s">
        <v>44</v>
      </c>
      <c r="B27" s="127"/>
      <c r="C27" s="132"/>
      <c r="D27" s="152"/>
      <c r="E27" s="130"/>
      <c r="F27" s="127"/>
      <c r="G27" s="132"/>
      <c r="H27" s="132"/>
      <c r="I27" s="130"/>
      <c r="J27" s="127"/>
      <c r="K27" s="132"/>
      <c r="L27" s="127"/>
      <c r="M27" s="130"/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/>
      <c r="C28" s="157"/>
      <c r="D28" s="152"/>
      <c r="E28" s="130"/>
      <c r="F28" s="127"/>
      <c r="G28" s="157"/>
      <c r="H28" s="157"/>
      <c r="I28" s="130"/>
      <c r="J28" s="127"/>
      <c r="K28" s="157"/>
      <c r="L28" s="127"/>
      <c r="M28" s="130"/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/>
      <c r="C29" s="157"/>
      <c r="D29" s="153"/>
      <c r="E29" s="130"/>
      <c r="F29" s="127"/>
      <c r="G29" s="157"/>
      <c r="H29" s="157"/>
      <c r="I29" s="130"/>
      <c r="J29" s="127"/>
      <c r="K29" s="157"/>
      <c r="L29" s="127"/>
      <c r="M29" s="130"/>
      <c r="N29" s="158"/>
      <c r="S29" s="240"/>
      <c r="T29" s="241"/>
      <c r="U29" s="242"/>
    </row>
    <row r="30" spans="1:21" ht="21.75" customHeight="1">
      <c r="A30" s="126" t="s">
        <v>48</v>
      </c>
      <c r="B30" s="127"/>
      <c r="C30" s="157"/>
      <c r="D30" s="153"/>
      <c r="E30" s="130"/>
      <c r="F30" s="127"/>
      <c r="G30" s="157"/>
      <c r="H30" s="157"/>
      <c r="I30" s="130"/>
      <c r="J30" s="127"/>
      <c r="K30" s="157"/>
      <c r="L30" s="127"/>
      <c r="M30" s="130"/>
      <c r="N30" s="158"/>
      <c r="R30" s="161"/>
      <c r="S30" s="243"/>
      <c r="T30" s="244"/>
      <c r="U30" s="244"/>
    </row>
    <row r="31" spans="1:21" ht="21.75" customHeight="1">
      <c r="A31" s="133" t="s">
        <v>39</v>
      </c>
      <c r="B31" s="127"/>
      <c r="C31" s="162">
        <f>SUM(C30+C29+C28+(IF(COUNTBLANK(C27),0,1500)))</f>
        <v>0</v>
      </c>
      <c r="D31" s="152"/>
      <c r="E31" s="163">
        <f>SUM(E27:E30)</f>
        <v>0</v>
      </c>
      <c r="F31" s="130"/>
      <c r="G31" s="162">
        <f>SUM(G30+G29+G28+(IF(COUNTBLANK(G27),0,1500)))</f>
        <v>0</v>
      </c>
      <c r="H31" s="162"/>
      <c r="I31" s="163">
        <f>SUM(I27:I30)</f>
        <v>0</v>
      </c>
      <c r="J31" s="152"/>
      <c r="K31" s="162">
        <f>SUM(K30+K29+K28+(IF(COUNTBLANK(K27),0,1500)))</f>
        <v>0</v>
      </c>
      <c r="L31" s="127"/>
      <c r="M31" s="163">
        <f>SUM(M27:M30)</f>
        <v>0</v>
      </c>
      <c r="N31" s="164"/>
      <c r="S31" s="240" t="s">
        <v>47</v>
      </c>
      <c r="T31" s="241"/>
      <c r="U31" s="242"/>
    </row>
    <row r="32" spans="18:20" ht="12">
      <c r="R32" s="245"/>
      <c r="S32" s="246"/>
      <c r="T32" s="247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S30:U30"/>
    <mergeCell ref="S31:U31"/>
    <mergeCell ref="O26:Q27"/>
    <mergeCell ref="R28:S28"/>
    <mergeCell ref="S29:U29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21">
      <selection activeCell="S31" sqref="S31:U31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381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59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62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26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127"/>
      <c r="C10" s="128"/>
      <c r="D10" s="129"/>
      <c r="E10" s="130"/>
      <c r="F10" s="127"/>
      <c r="G10" s="131"/>
      <c r="H10" s="129"/>
      <c r="I10" s="130"/>
      <c r="J10" s="127"/>
      <c r="K10" s="132"/>
      <c r="L10" s="129"/>
      <c r="M10" s="130"/>
      <c r="N10" s="127"/>
      <c r="O10" s="132"/>
      <c r="P10" s="129"/>
      <c r="Q10" s="130"/>
      <c r="R10" s="127" t="s">
        <v>379</v>
      </c>
      <c r="S10" s="132">
        <v>0.004486458333333333</v>
      </c>
      <c r="T10" s="129" t="s">
        <v>94</v>
      </c>
      <c r="U10" s="130">
        <v>5</v>
      </c>
    </row>
    <row r="11" spans="1:21" ht="21.75" customHeight="1">
      <c r="A11" s="126" t="s">
        <v>38</v>
      </c>
      <c r="B11" s="127"/>
      <c r="C11" s="128"/>
      <c r="D11" s="129"/>
      <c r="E11" s="130"/>
      <c r="F11" s="127"/>
      <c r="G11" s="131"/>
      <c r="H11" s="129"/>
      <c r="I11" s="130"/>
      <c r="J11" s="127"/>
      <c r="K11" s="132"/>
      <c r="L11" s="129"/>
      <c r="M11" s="130"/>
      <c r="N11" s="127"/>
      <c r="O11" s="132"/>
      <c r="P11" s="129"/>
      <c r="Q11" s="130"/>
      <c r="R11" s="127"/>
      <c r="S11" s="132"/>
      <c r="T11" s="129"/>
      <c r="U11" s="130"/>
    </row>
    <row r="12" spans="1:21" ht="21.75" customHeight="1">
      <c r="A12" s="126" t="s">
        <v>38</v>
      </c>
      <c r="B12" s="127"/>
      <c r="C12" s="128"/>
      <c r="D12" s="129"/>
      <c r="E12" s="130"/>
      <c r="F12" s="127"/>
      <c r="G12" s="131"/>
      <c r="H12" s="129"/>
      <c r="I12" s="130"/>
      <c r="J12" s="127"/>
      <c r="K12" s="132"/>
      <c r="L12" s="129"/>
      <c r="M12" s="130"/>
      <c r="N12" s="127"/>
      <c r="O12" s="132"/>
      <c r="P12" s="129"/>
      <c r="Q12" s="130"/>
      <c r="R12" s="127"/>
      <c r="S12" s="132"/>
      <c r="T12" s="129"/>
      <c r="U12" s="130"/>
    </row>
    <row r="13" spans="1:21" ht="21.75" customHeight="1">
      <c r="A13" s="126" t="s">
        <v>38</v>
      </c>
      <c r="B13" s="127"/>
      <c r="C13" s="128"/>
      <c r="D13" s="129"/>
      <c r="E13" s="130"/>
      <c r="F13" s="127"/>
      <c r="G13" s="131"/>
      <c r="H13" s="129"/>
      <c r="I13" s="130"/>
      <c r="J13" s="127"/>
      <c r="K13" s="132"/>
      <c r="L13" s="129"/>
      <c r="M13" s="130"/>
      <c r="N13" s="127"/>
      <c r="O13" s="132"/>
      <c r="P13" s="129"/>
      <c r="Q13" s="130"/>
      <c r="R13" s="127"/>
      <c r="S13" s="132"/>
      <c r="T13" s="129"/>
      <c r="U13" s="130"/>
    </row>
    <row r="14" spans="1:21" ht="21.75" customHeight="1">
      <c r="A14" s="126" t="s">
        <v>38</v>
      </c>
      <c r="B14" s="127"/>
      <c r="C14" s="128"/>
      <c r="D14" s="129"/>
      <c r="E14" s="130"/>
      <c r="F14" s="127"/>
      <c r="G14" s="131"/>
      <c r="H14" s="129"/>
      <c r="I14" s="130"/>
      <c r="J14" s="127"/>
      <c r="K14" s="132"/>
      <c r="L14" s="129"/>
      <c r="M14" s="130"/>
      <c r="N14" s="127"/>
      <c r="O14" s="132"/>
      <c r="P14" s="129"/>
      <c r="Q14" s="130"/>
      <c r="R14" s="127"/>
      <c r="S14" s="132"/>
      <c r="T14" s="129"/>
      <c r="U14" s="130"/>
    </row>
    <row r="15" spans="1:21" ht="21.75" customHeight="1">
      <c r="A15" s="133" t="s">
        <v>39</v>
      </c>
      <c r="B15" s="134"/>
      <c r="C15" s="135">
        <f>400*(COUNTA(C10:C14))</f>
        <v>0</v>
      </c>
      <c r="D15" s="136"/>
      <c r="E15" s="137">
        <f>SUM(E10:E14)</f>
        <v>0</v>
      </c>
      <c r="F15" s="138"/>
      <c r="G15" s="135">
        <f>400*(COUNTA(G10:G14))</f>
        <v>0</v>
      </c>
      <c r="H15" s="138"/>
      <c r="I15" s="137">
        <f>SUM(I10:I14)</f>
        <v>0</v>
      </c>
      <c r="J15" s="138"/>
      <c r="K15" s="135">
        <f>400*(COUNTA(K10:K14))</f>
        <v>0</v>
      </c>
      <c r="L15" s="138"/>
      <c r="M15" s="137">
        <f>SUM(M10:M14)</f>
        <v>0</v>
      </c>
      <c r="N15" s="138"/>
      <c r="O15" s="135">
        <f>400*(COUNTA(O10:O14))</f>
        <v>0</v>
      </c>
      <c r="P15" s="138"/>
      <c r="Q15" s="137">
        <f>SUM(Q10:Q14)</f>
        <v>0</v>
      </c>
      <c r="R15" s="138"/>
      <c r="S15" s="135">
        <f>400*(COUNTA(S10:S14))</f>
        <v>400</v>
      </c>
      <c r="T15" s="138"/>
      <c r="U15" s="139">
        <f>SUM(U10:U14)</f>
        <v>5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27" t="s">
        <v>379</v>
      </c>
      <c r="C17" s="131">
        <v>0.00800451388888889</v>
      </c>
      <c r="D17" s="129" t="s">
        <v>94</v>
      </c>
      <c r="E17" s="130">
        <v>10</v>
      </c>
      <c r="F17" s="127"/>
      <c r="G17" s="131"/>
      <c r="H17" s="129"/>
      <c r="I17" s="130"/>
      <c r="J17" s="127"/>
      <c r="K17" s="131"/>
      <c r="L17" s="129"/>
      <c r="M17" s="130"/>
      <c r="N17" s="127"/>
      <c r="O17" s="131"/>
      <c r="P17" s="141"/>
      <c r="Q17" s="130"/>
      <c r="R17" s="127"/>
      <c r="S17" s="131"/>
      <c r="T17" s="141"/>
      <c r="U17" s="130"/>
    </row>
    <row r="18" spans="1:21" ht="21.75" customHeight="1">
      <c r="A18" s="140" t="s">
        <v>40</v>
      </c>
      <c r="B18" s="127"/>
      <c r="C18" s="131"/>
      <c r="D18" s="129"/>
      <c r="E18" s="130"/>
      <c r="F18" s="127"/>
      <c r="G18" s="131"/>
      <c r="H18" s="129"/>
      <c r="I18" s="130"/>
      <c r="J18" s="127"/>
      <c r="K18" s="131"/>
      <c r="L18" s="129"/>
      <c r="M18" s="130"/>
      <c r="N18" s="127"/>
      <c r="O18" s="131"/>
      <c r="P18" s="129"/>
      <c r="Q18" s="130"/>
      <c r="R18" s="127"/>
      <c r="S18" s="131"/>
      <c r="T18" s="129"/>
      <c r="U18" s="130"/>
    </row>
    <row r="19" spans="1:21" ht="21.75" customHeight="1">
      <c r="A19" s="140" t="s">
        <v>40</v>
      </c>
      <c r="B19" s="127"/>
      <c r="C19" s="131"/>
      <c r="D19" s="129"/>
      <c r="E19" s="130"/>
      <c r="F19" s="127"/>
      <c r="G19" s="131"/>
      <c r="H19" s="129"/>
      <c r="I19" s="130"/>
      <c r="J19" s="127"/>
      <c r="K19" s="131"/>
      <c r="L19" s="129"/>
      <c r="M19" s="130"/>
      <c r="N19" s="127"/>
      <c r="O19" s="131"/>
      <c r="P19" s="129"/>
      <c r="Q19" s="130"/>
      <c r="R19" s="127"/>
      <c r="S19" s="131"/>
      <c r="T19" s="129"/>
      <c r="U19" s="130"/>
    </row>
    <row r="20" spans="1:21" ht="21.75" customHeight="1">
      <c r="A20" s="140" t="s">
        <v>40</v>
      </c>
      <c r="B20" s="127"/>
      <c r="C20" s="131"/>
      <c r="D20" s="129"/>
      <c r="E20" s="130"/>
      <c r="F20" s="127"/>
      <c r="G20" s="131"/>
      <c r="H20" s="129"/>
      <c r="I20" s="130"/>
      <c r="J20" s="127"/>
      <c r="K20" s="131"/>
      <c r="L20" s="129"/>
      <c r="M20" s="130"/>
      <c r="N20" s="127"/>
      <c r="O20" s="131"/>
      <c r="P20" s="129"/>
      <c r="Q20" s="130"/>
      <c r="R20" s="127"/>
      <c r="S20" s="131"/>
      <c r="T20" s="129"/>
      <c r="U20" s="130"/>
    </row>
    <row r="21" spans="1:21" ht="21.75" customHeight="1">
      <c r="A21" s="140" t="s">
        <v>40</v>
      </c>
      <c r="B21" s="127"/>
      <c r="C21" s="131"/>
      <c r="D21" s="129"/>
      <c r="E21" s="130"/>
      <c r="F21" s="127"/>
      <c r="G21" s="131"/>
      <c r="H21" s="129"/>
      <c r="I21" s="130"/>
      <c r="J21" s="127"/>
      <c r="K21" s="131"/>
      <c r="L21" s="129"/>
      <c r="M21" s="130"/>
      <c r="N21" s="127"/>
      <c r="O21" s="131"/>
      <c r="P21" s="129"/>
      <c r="Q21" s="130"/>
      <c r="R21" s="127"/>
      <c r="S21" s="131"/>
      <c r="T21" s="129"/>
      <c r="U21" s="130"/>
    </row>
    <row r="22" spans="1:21" ht="21.75" customHeight="1">
      <c r="A22" s="133" t="s">
        <v>39</v>
      </c>
      <c r="B22" s="142"/>
      <c r="C22" s="135">
        <f>800*(COUNTA(C17:C21))</f>
        <v>800</v>
      </c>
      <c r="D22" s="142"/>
      <c r="E22" s="139">
        <f>SUM(E17:E21)</f>
        <v>10</v>
      </c>
      <c r="F22" s="142"/>
      <c r="G22" s="135">
        <f>800*(COUNTA(G17:G21))</f>
        <v>0</v>
      </c>
      <c r="H22" s="142"/>
      <c r="I22" s="139">
        <f>SUM(I17:I21)</f>
        <v>0</v>
      </c>
      <c r="J22" s="142"/>
      <c r="K22" s="135">
        <f>800*(COUNTA(K17:K21))</f>
        <v>0</v>
      </c>
      <c r="L22" s="142"/>
      <c r="M22" s="139">
        <f>SUM(M17:M21)</f>
        <v>0</v>
      </c>
      <c r="N22" s="142"/>
      <c r="O22" s="135">
        <f>800*(COUNTA(O17:O21))</f>
        <v>0</v>
      </c>
      <c r="P22" s="142"/>
      <c r="Q22" s="139">
        <f>SUM(Q17:Q21)</f>
        <v>0</v>
      </c>
      <c r="R22" s="142"/>
      <c r="S22" s="135">
        <f>800*(COUNTA(S17:S21))</f>
        <v>0</v>
      </c>
      <c r="T22" s="142"/>
      <c r="U22" s="139">
        <f>SUM(U17:U21)</f>
        <v>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15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1.2</v>
      </c>
      <c r="S26" s="151"/>
      <c r="T26" s="150" t="s">
        <v>6</v>
      </c>
    </row>
    <row r="27" spans="1:20" ht="21.75" customHeight="1">
      <c r="A27" s="126" t="s">
        <v>44</v>
      </c>
      <c r="B27" s="127"/>
      <c r="C27" s="132"/>
      <c r="D27" s="152"/>
      <c r="E27" s="130"/>
      <c r="F27" s="127"/>
      <c r="G27" s="132"/>
      <c r="H27" s="132"/>
      <c r="I27" s="130"/>
      <c r="J27" s="127"/>
      <c r="K27" s="132"/>
      <c r="L27" s="127"/>
      <c r="M27" s="130"/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/>
      <c r="C28" s="157"/>
      <c r="D28" s="152"/>
      <c r="E28" s="130"/>
      <c r="F28" s="127"/>
      <c r="G28" s="157"/>
      <c r="H28" s="157"/>
      <c r="I28" s="130"/>
      <c r="J28" s="127"/>
      <c r="K28" s="157"/>
      <c r="L28" s="127"/>
      <c r="M28" s="130"/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/>
      <c r="C29" s="157"/>
      <c r="D29" s="153"/>
      <c r="E29" s="130"/>
      <c r="F29" s="127"/>
      <c r="G29" s="157"/>
      <c r="H29" s="157"/>
      <c r="I29" s="130"/>
      <c r="J29" s="127"/>
      <c r="K29" s="157"/>
      <c r="L29" s="127"/>
      <c r="M29" s="130"/>
      <c r="N29" s="158"/>
      <c r="S29" s="240"/>
      <c r="T29" s="241"/>
      <c r="U29" s="242"/>
    </row>
    <row r="30" spans="1:21" ht="21.75" customHeight="1">
      <c r="A30" s="126" t="s">
        <v>48</v>
      </c>
      <c r="B30" s="127"/>
      <c r="C30" s="157"/>
      <c r="D30" s="153"/>
      <c r="E30" s="130"/>
      <c r="F30" s="127"/>
      <c r="G30" s="157"/>
      <c r="H30" s="157"/>
      <c r="I30" s="130"/>
      <c r="J30" s="127"/>
      <c r="K30" s="157"/>
      <c r="L30" s="127"/>
      <c r="M30" s="130"/>
      <c r="N30" s="158"/>
      <c r="R30" s="161"/>
      <c r="S30" s="159"/>
      <c r="T30" s="160"/>
      <c r="U30" s="160"/>
    </row>
    <row r="31" spans="1:21" ht="21.75" customHeight="1">
      <c r="A31" s="133" t="s">
        <v>39</v>
      </c>
      <c r="B31" s="127"/>
      <c r="C31" s="162">
        <f>SUM(C30+C29+C28+(IF(COUNTBLANK(C27),0,1500)))</f>
        <v>0</v>
      </c>
      <c r="D31" s="152"/>
      <c r="E31" s="163">
        <f>SUM(E27:E30)</f>
        <v>0</v>
      </c>
      <c r="F31" s="130"/>
      <c r="G31" s="162">
        <f>SUM(G30+G29+G28+(IF(COUNTBLANK(G27),0,1500)))</f>
        <v>0</v>
      </c>
      <c r="H31" s="162"/>
      <c r="I31" s="163">
        <f>SUM(I27:I30)</f>
        <v>0</v>
      </c>
      <c r="J31" s="152"/>
      <c r="K31" s="162">
        <f>SUM(K30+K29+K28+(IF(COUNTBLANK(K27),0,1500)))</f>
        <v>0</v>
      </c>
      <c r="L31" s="127"/>
      <c r="M31" s="163">
        <f>SUM(M27:M30)</f>
        <v>0</v>
      </c>
      <c r="N31" s="164"/>
      <c r="S31" s="240" t="s">
        <v>47</v>
      </c>
      <c r="T31" s="241"/>
      <c r="U31" s="242"/>
    </row>
    <row r="32" spans="18:20" ht="12">
      <c r="R32" s="245"/>
      <c r="S32" s="246"/>
      <c r="T32" s="247"/>
    </row>
  </sheetData>
  <sheetProtection/>
  <mergeCells count="44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A8:A9"/>
    <mergeCell ref="B8:B9"/>
    <mergeCell ref="C8:C9"/>
    <mergeCell ref="D8:D9"/>
    <mergeCell ref="E8:E9"/>
    <mergeCell ref="F8:F9"/>
    <mergeCell ref="R8:R9"/>
    <mergeCell ref="G8:G9"/>
    <mergeCell ref="H8:H9"/>
    <mergeCell ref="I8:I9"/>
    <mergeCell ref="J8:J9"/>
    <mergeCell ref="K8:K9"/>
    <mergeCell ref="L8:L9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S31:U31"/>
    <mergeCell ref="O26:Q27"/>
    <mergeCell ref="R28:S28"/>
    <mergeCell ref="S29:U29"/>
    <mergeCell ref="R32:T32"/>
    <mergeCell ref="S8:S9"/>
    <mergeCell ref="T8:T9"/>
    <mergeCell ref="U8:U9"/>
    <mergeCell ref="A16:T16"/>
    <mergeCell ref="R24:T2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3">
      <selection activeCell="S31" sqref="S31:U31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17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59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62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26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127" t="s">
        <v>118</v>
      </c>
      <c r="C10" s="128">
        <v>0.0052893518518518515</v>
      </c>
      <c r="D10" s="129" t="s">
        <v>94</v>
      </c>
      <c r="E10" s="130">
        <v>5</v>
      </c>
      <c r="F10" s="127" t="s">
        <v>93</v>
      </c>
      <c r="G10" s="131">
        <v>0.006830208333333333</v>
      </c>
      <c r="H10" s="129" t="s">
        <v>94</v>
      </c>
      <c r="I10" s="130">
        <v>5</v>
      </c>
      <c r="J10" s="127" t="s">
        <v>96</v>
      </c>
      <c r="K10" s="132">
        <v>0.0058901620370370375</v>
      </c>
      <c r="L10" s="129" t="s">
        <v>94</v>
      </c>
      <c r="M10" s="130">
        <v>5</v>
      </c>
      <c r="N10" s="127" t="s">
        <v>118</v>
      </c>
      <c r="O10" s="132">
        <v>0.0064640046296296294</v>
      </c>
      <c r="P10" s="129" t="s">
        <v>94</v>
      </c>
      <c r="Q10" s="130">
        <v>5</v>
      </c>
      <c r="R10" s="127" t="s">
        <v>118</v>
      </c>
      <c r="S10" s="132">
        <v>0.006033217592592593</v>
      </c>
      <c r="T10" s="129" t="s">
        <v>94</v>
      </c>
      <c r="U10" s="130">
        <v>5</v>
      </c>
    </row>
    <row r="11" spans="1:21" ht="21.75" customHeight="1">
      <c r="A11" s="126" t="s">
        <v>38</v>
      </c>
      <c r="B11" s="182" t="s">
        <v>143</v>
      </c>
      <c r="C11" s="186">
        <v>0.005250462962962963</v>
      </c>
      <c r="D11" s="184" t="s">
        <v>144</v>
      </c>
      <c r="E11" s="185">
        <v>5</v>
      </c>
      <c r="F11" s="127" t="s">
        <v>153</v>
      </c>
      <c r="G11" s="131">
        <v>0.0067913194444444444</v>
      </c>
      <c r="H11" s="129" t="s">
        <v>94</v>
      </c>
      <c r="I11" s="130">
        <v>5</v>
      </c>
      <c r="J11" s="127" t="s">
        <v>149</v>
      </c>
      <c r="K11" s="132">
        <v>0.005891203703703703</v>
      </c>
      <c r="L11" s="129" t="s">
        <v>94</v>
      </c>
      <c r="M11" s="130">
        <v>5</v>
      </c>
      <c r="N11" s="127" t="s">
        <v>156</v>
      </c>
      <c r="O11" s="132">
        <v>0.006571412037037038</v>
      </c>
      <c r="P11" s="129" t="s">
        <v>94</v>
      </c>
      <c r="Q11" s="130">
        <v>5</v>
      </c>
      <c r="R11" s="127" t="s">
        <v>153</v>
      </c>
      <c r="S11" s="132">
        <v>0.006122569444444444</v>
      </c>
      <c r="T11" s="129" t="s">
        <v>94</v>
      </c>
      <c r="U11" s="130">
        <v>5</v>
      </c>
    </row>
    <row r="12" spans="1:21" ht="21.75" customHeight="1">
      <c r="A12" s="126" t="s">
        <v>38</v>
      </c>
      <c r="B12" s="127" t="s">
        <v>174</v>
      </c>
      <c r="C12" s="128">
        <v>0.005210185185185185</v>
      </c>
      <c r="D12" s="129" t="s">
        <v>94</v>
      </c>
      <c r="E12" s="130">
        <v>5</v>
      </c>
      <c r="F12" s="127" t="s">
        <v>173</v>
      </c>
      <c r="G12" s="131">
        <v>0.006713310185185186</v>
      </c>
      <c r="H12" s="129" t="s">
        <v>94</v>
      </c>
      <c r="I12" s="130">
        <v>5</v>
      </c>
      <c r="J12" s="127" t="s">
        <v>181</v>
      </c>
      <c r="K12" s="132">
        <v>0.00574224537037037</v>
      </c>
      <c r="L12" s="129" t="s">
        <v>94</v>
      </c>
      <c r="M12" s="130">
        <v>5</v>
      </c>
      <c r="N12" s="127" t="s">
        <v>174</v>
      </c>
      <c r="O12" s="132">
        <v>0.006385995370370371</v>
      </c>
      <c r="P12" s="129" t="s">
        <v>94</v>
      </c>
      <c r="Q12" s="130">
        <v>5</v>
      </c>
      <c r="R12" s="127" t="s">
        <v>170</v>
      </c>
      <c r="S12" s="132">
        <v>0.005997569444444444</v>
      </c>
      <c r="T12" s="129" t="s">
        <v>94</v>
      </c>
      <c r="U12" s="130">
        <v>5</v>
      </c>
    </row>
    <row r="13" spans="1:21" ht="21.75" customHeight="1">
      <c r="A13" s="126" t="s">
        <v>38</v>
      </c>
      <c r="B13" s="182" t="s">
        <v>201</v>
      </c>
      <c r="C13" s="186">
        <v>0.0053353009259259265</v>
      </c>
      <c r="D13" s="184" t="s">
        <v>144</v>
      </c>
      <c r="E13" s="185">
        <v>5</v>
      </c>
      <c r="F13" s="127" t="s">
        <v>186</v>
      </c>
      <c r="G13" s="131">
        <v>0.0066563657407407405</v>
      </c>
      <c r="H13" s="129" t="s">
        <v>94</v>
      </c>
      <c r="I13" s="130">
        <v>5</v>
      </c>
      <c r="J13" s="127" t="s">
        <v>193</v>
      </c>
      <c r="K13" s="132">
        <v>0.005725578703703704</v>
      </c>
      <c r="L13" s="129" t="s">
        <v>94</v>
      </c>
      <c r="M13" s="130">
        <v>5</v>
      </c>
      <c r="N13" s="127" t="s">
        <v>193</v>
      </c>
      <c r="O13" s="132">
        <v>0.006613194444444445</v>
      </c>
      <c r="P13" s="129" t="s">
        <v>94</v>
      </c>
      <c r="Q13" s="130">
        <v>5</v>
      </c>
      <c r="R13" s="182" t="s">
        <v>198</v>
      </c>
      <c r="S13" s="183">
        <v>0.006135648148148148</v>
      </c>
      <c r="T13" s="184" t="s">
        <v>144</v>
      </c>
      <c r="U13" s="185">
        <v>5</v>
      </c>
    </row>
    <row r="14" spans="1:21" ht="21.75" customHeight="1">
      <c r="A14" s="126" t="s">
        <v>38</v>
      </c>
      <c r="B14" s="127" t="s">
        <v>239</v>
      </c>
      <c r="C14" s="128">
        <v>0.00537025462962963</v>
      </c>
      <c r="D14" s="129" t="s">
        <v>94</v>
      </c>
      <c r="E14" s="130">
        <v>5</v>
      </c>
      <c r="F14" s="127" t="s">
        <v>239</v>
      </c>
      <c r="G14" s="131">
        <v>0.006872916666666667</v>
      </c>
      <c r="H14" s="129" t="s">
        <v>94</v>
      </c>
      <c r="I14" s="130">
        <v>5</v>
      </c>
      <c r="J14" s="127" t="s">
        <v>228</v>
      </c>
      <c r="K14" s="132">
        <v>0.005753819444444444</v>
      </c>
      <c r="L14" s="129" t="s">
        <v>94</v>
      </c>
      <c r="M14" s="130">
        <v>5</v>
      </c>
      <c r="N14" s="127" t="s">
        <v>234</v>
      </c>
      <c r="O14" s="132">
        <v>0.006521527777777778</v>
      </c>
      <c r="P14" s="129" t="s">
        <v>94</v>
      </c>
      <c r="Q14" s="130">
        <v>5</v>
      </c>
      <c r="R14" s="127" t="s">
        <v>239</v>
      </c>
      <c r="S14" s="132">
        <v>0.006115046296296296</v>
      </c>
      <c r="T14" s="129" t="s">
        <v>94</v>
      </c>
      <c r="U14" s="130">
        <v>5</v>
      </c>
    </row>
    <row r="15" spans="1:21" ht="21.75" customHeight="1">
      <c r="A15" s="133" t="s">
        <v>39</v>
      </c>
      <c r="B15" s="134"/>
      <c r="C15" s="135">
        <f>400*(COUNTA(C10:C14))</f>
        <v>2000</v>
      </c>
      <c r="D15" s="136"/>
      <c r="E15" s="137">
        <f>SUM(E10:E14)</f>
        <v>25</v>
      </c>
      <c r="F15" s="138"/>
      <c r="G15" s="135">
        <f>400*(COUNTA(G10:G14))</f>
        <v>2000</v>
      </c>
      <c r="H15" s="138"/>
      <c r="I15" s="137">
        <f>SUM(I10:I14)</f>
        <v>25</v>
      </c>
      <c r="J15" s="138"/>
      <c r="K15" s="135">
        <f>400*(COUNTA(K10:K14))</f>
        <v>2000</v>
      </c>
      <c r="L15" s="138"/>
      <c r="M15" s="137">
        <f>SUM(M10:M14)</f>
        <v>25</v>
      </c>
      <c r="N15" s="138"/>
      <c r="O15" s="135">
        <f>400*(COUNTA(O10:O14))</f>
        <v>2000</v>
      </c>
      <c r="P15" s="138"/>
      <c r="Q15" s="137">
        <f>SUM(Q10:Q14)</f>
        <v>25</v>
      </c>
      <c r="R15" s="138"/>
      <c r="S15" s="135">
        <f>400*(COUNTA(S10:S14))</f>
        <v>2000</v>
      </c>
      <c r="T15" s="138"/>
      <c r="U15" s="139">
        <f>SUM(U10:U14)</f>
        <v>25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27" t="s">
        <v>125</v>
      </c>
      <c r="C17" s="131">
        <v>0.010920138888888889</v>
      </c>
      <c r="D17" s="129" t="s">
        <v>94</v>
      </c>
      <c r="E17" s="130">
        <v>10</v>
      </c>
      <c r="F17" s="127" t="s">
        <v>96</v>
      </c>
      <c r="G17" s="131">
        <v>0.013745833333333334</v>
      </c>
      <c r="H17" s="129" t="s">
        <v>94</v>
      </c>
      <c r="I17" s="130">
        <v>10</v>
      </c>
      <c r="J17" s="127" t="s">
        <v>93</v>
      </c>
      <c r="K17" s="132">
        <v>0.01187974537037037</v>
      </c>
      <c r="L17" s="129" t="s">
        <v>94</v>
      </c>
      <c r="M17" s="130">
        <v>10</v>
      </c>
      <c r="N17" s="127" t="s">
        <v>95</v>
      </c>
      <c r="O17" s="132">
        <v>0.013436921296296296</v>
      </c>
      <c r="P17" s="129" t="s">
        <v>94</v>
      </c>
      <c r="Q17" s="130">
        <v>10</v>
      </c>
      <c r="R17" s="127" t="s">
        <v>121</v>
      </c>
      <c r="S17" s="131">
        <v>0.012403125000000001</v>
      </c>
      <c r="T17" s="141" t="s">
        <v>94</v>
      </c>
      <c r="U17" s="130">
        <v>10</v>
      </c>
    </row>
    <row r="18" spans="1:21" ht="21.75" customHeight="1">
      <c r="A18" s="140" t="s">
        <v>40</v>
      </c>
      <c r="B18" s="127" t="s">
        <v>149</v>
      </c>
      <c r="C18" s="131">
        <v>0.010830092592592593</v>
      </c>
      <c r="D18" s="129" t="s">
        <v>94</v>
      </c>
      <c r="E18" s="130">
        <v>10</v>
      </c>
      <c r="F18" s="127" t="s">
        <v>150</v>
      </c>
      <c r="G18" s="131">
        <v>0.013694675925925924</v>
      </c>
      <c r="H18" s="129" t="s">
        <v>94</v>
      </c>
      <c r="I18" s="130">
        <v>10</v>
      </c>
      <c r="J18" s="127" t="s">
        <v>150</v>
      </c>
      <c r="K18" s="131">
        <v>0.011976041666666666</v>
      </c>
      <c r="L18" s="129" t="s">
        <v>94</v>
      </c>
      <c r="M18" s="130">
        <v>10</v>
      </c>
      <c r="N18" s="127" t="s">
        <v>151</v>
      </c>
      <c r="O18" s="131">
        <v>0.013380787037037038</v>
      </c>
      <c r="P18" s="129" t="s">
        <v>94</v>
      </c>
      <c r="Q18" s="130">
        <v>10</v>
      </c>
      <c r="R18" s="127" t="s">
        <v>153</v>
      </c>
      <c r="S18" s="131">
        <v>0.012340046296296295</v>
      </c>
      <c r="T18" s="129" t="s">
        <v>94</v>
      </c>
      <c r="U18" s="130">
        <v>10</v>
      </c>
    </row>
    <row r="19" spans="1:21" ht="21.75" customHeight="1">
      <c r="A19" s="140" t="s">
        <v>40</v>
      </c>
      <c r="B19" s="127" t="s">
        <v>173</v>
      </c>
      <c r="C19" s="131">
        <v>0.010596759259259259</v>
      </c>
      <c r="D19" s="129" t="s">
        <v>94</v>
      </c>
      <c r="E19" s="130">
        <v>10</v>
      </c>
      <c r="F19" s="127" t="s">
        <v>170</v>
      </c>
      <c r="G19" s="131">
        <v>0.013436689814814815</v>
      </c>
      <c r="H19" s="129" t="s">
        <v>94</v>
      </c>
      <c r="I19" s="130">
        <v>10</v>
      </c>
      <c r="J19" s="127" t="s">
        <v>170</v>
      </c>
      <c r="K19" s="131">
        <v>0.01178425925925926</v>
      </c>
      <c r="L19" s="129" t="s">
        <v>94</v>
      </c>
      <c r="M19" s="130">
        <v>10</v>
      </c>
      <c r="N19" s="127" t="s">
        <v>176</v>
      </c>
      <c r="O19" s="131">
        <v>0.013375</v>
      </c>
      <c r="P19" s="129" t="s">
        <v>94</v>
      </c>
      <c r="Q19" s="130">
        <v>10</v>
      </c>
      <c r="R19" s="127" t="s">
        <v>174</v>
      </c>
      <c r="S19" s="131">
        <v>0.012167592592592593</v>
      </c>
      <c r="T19" s="129" t="s">
        <v>94</v>
      </c>
      <c r="U19" s="130">
        <v>10</v>
      </c>
    </row>
    <row r="20" spans="1:21" ht="21.75" customHeight="1">
      <c r="A20" s="140" t="s">
        <v>40</v>
      </c>
      <c r="B20" s="182" t="s">
        <v>200</v>
      </c>
      <c r="C20" s="186">
        <v>0.010854861111111112</v>
      </c>
      <c r="D20" s="184" t="s">
        <v>144</v>
      </c>
      <c r="E20" s="185">
        <v>10</v>
      </c>
      <c r="F20" s="127" t="s">
        <v>195</v>
      </c>
      <c r="G20" s="131">
        <v>0.01413449074074074</v>
      </c>
      <c r="H20" s="129" t="s">
        <v>94</v>
      </c>
      <c r="I20" s="130">
        <v>10</v>
      </c>
      <c r="J20" s="127" t="s">
        <v>193</v>
      </c>
      <c r="K20" s="131">
        <v>0.011397453703703703</v>
      </c>
      <c r="L20" s="129" t="s">
        <v>94</v>
      </c>
      <c r="M20" s="130">
        <v>10</v>
      </c>
      <c r="N20" s="127" t="s">
        <v>192</v>
      </c>
      <c r="O20" s="131">
        <v>0.01358460648148148</v>
      </c>
      <c r="P20" s="129" t="s">
        <v>94</v>
      </c>
      <c r="Q20" s="130">
        <v>10</v>
      </c>
      <c r="R20" s="127" t="s">
        <v>186</v>
      </c>
      <c r="S20" s="131">
        <v>0.012166319444444447</v>
      </c>
      <c r="T20" s="129" t="s">
        <v>94</v>
      </c>
      <c r="U20" s="130">
        <v>10</v>
      </c>
    </row>
    <row r="21" spans="1:21" ht="21.75" customHeight="1">
      <c r="A21" s="140" t="s">
        <v>40</v>
      </c>
      <c r="B21" s="127" t="s">
        <v>214</v>
      </c>
      <c r="C21" s="131">
        <v>0.011315162037037037</v>
      </c>
      <c r="D21" s="129" t="s">
        <v>144</v>
      </c>
      <c r="E21" s="130">
        <v>10</v>
      </c>
      <c r="F21" s="127" t="s">
        <v>234</v>
      </c>
      <c r="G21" s="131">
        <v>0.013674421296296297</v>
      </c>
      <c r="H21" s="129" t="s">
        <v>94</v>
      </c>
      <c r="I21" s="130">
        <v>10</v>
      </c>
      <c r="J21" s="127" t="s">
        <v>214</v>
      </c>
      <c r="K21" s="131">
        <v>0.012595254629629628</v>
      </c>
      <c r="L21" s="129" t="s">
        <v>144</v>
      </c>
      <c r="M21" s="130">
        <v>10</v>
      </c>
      <c r="N21" s="127" t="s">
        <v>233</v>
      </c>
      <c r="O21" s="131">
        <v>0.013470254629629629</v>
      </c>
      <c r="P21" s="129" t="s">
        <v>94</v>
      </c>
      <c r="Q21" s="130">
        <v>10</v>
      </c>
      <c r="R21" s="127" t="s">
        <v>228</v>
      </c>
      <c r="S21" s="131">
        <v>0.012294791666666666</v>
      </c>
      <c r="T21" s="129" t="s">
        <v>94</v>
      </c>
      <c r="U21" s="130">
        <v>10</v>
      </c>
    </row>
    <row r="22" spans="1:21" ht="21.75" customHeight="1">
      <c r="A22" s="133" t="s">
        <v>39</v>
      </c>
      <c r="B22" s="142"/>
      <c r="C22" s="135">
        <f>800*(COUNTA(C17:C21))</f>
        <v>4000</v>
      </c>
      <c r="D22" s="142"/>
      <c r="E22" s="139">
        <f>SUM(E17:E21)</f>
        <v>50</v>
      </c>
      <c r="F22" s="142"/>
      <c r="G22" s="135">
        <f>800*(COUNTA(G17:G21))</f>
        <v>4000</v>
      </c>
      <c r="H22" s="142"/>
      <c r="I22" s="139">
        <f>SUM(I17:I21)</f>
        <v>50</v>
      </c>
      <c r="J22" s="142"/>
      <c r="K22" s="135">
        <f>800*(COUNTA(K17:K21))</f>
        <v>4000</v>
      </c>
      <c r="L22" s="142"/>
      <c r="M22" s="139">
        <f>SUM(M17:M21)</f>
        <v>50</v>
      </c>
      <c r="N22" s="142"/>
      <c r="O22" s="135">
        <f>800*(COUNTA(O17:O21))</f>
        <v>4000</v>
      </c>
      <c r="P22" s="142"/>
      <c r="Q22" s="139">
        <f>SUM(Q17:Q21)</f>
        <v>50</v>
      </c>
      <c r="R22" s="142"/>
      <c r="S22" s="135">
        <f>800*(COUNTA(S17:S21))</f>
        <v>4000</v>
      </c>
      <c r="T22" s="142"/>
      <c r="U22" s="139">
        <f>SUM(U17:U21)</f>
        <v>50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1005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52.525</v>
      </c>
      <c r="S26" s="151"/>
      <c r="T26" s="150" t="s">
        <v>6</v>
      </c>
    </row>
    <row r="27" spans="1:20" ht="21.75" customHeight="1">
      <c r="A27" s="126" t="s">
        <v>44</v>
      </c>
      <c r="B27" s="127" t="s">
        <v>154</v>
      </c>
      <c r="C27" s="132">
        <v>0.02046585648148148</v>
      </c>
      <c r="D27" s="152" t="s">
        <v>94</v>
      </c>
      <c r="E27" s="130">
        <v>40</v>
      </c>
      <c r="F27" s="127" t="s">
        <v>140</v>
      </c>
      <c r="G27" s="153" t="s">
        <v>141</v>
      </c>
      <c r="H27" s="132" t="s">
        <v>94</v>
      </c>
      <c r="I27" s="130">
        <v>40</v>
      </c>
      <c r="J27" s="127" t="s">
        <v>156</v>
      </c>
      <c r="K27" s="153" t="s">
        <v>157</v>
      </c>
      <c r="L27" s="127" t="s">
        <v>94</v>
      </c>
      <c r="M27" s="130">
        <v>40</v>
      </c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 t="s">
        <v>138</v>
      </c>
      <c r="C28" s="157">
        <v>1500</v>
      </c>
      <c r="D28" s="152" t="s">
        <v>94</v>
      </c>
      <c r="E28" s="130">
        <v>40</v>
      </c>
      <c r="F28" s="127" t="s">
        <v>119</v>
      </c>
      <c r="G28" s="157">
        <v>1200</v>
      </c>
      <c r="H28" s="157" t="s">
        <v>94</v>
      </c>
      <c r="I28" s="130">
        <v>40</v>
      </c>
      <c r="J28" s="127" t="s">
        <v>138</v>
      </c>
      <c r="K28" s="157">
        <v>1350</v>
      </c>
      <c r="L28" s="127" t="s">
        <v>94</v>
      </c>
      <c r="M28" s="130">
        <v>40</v>
      </c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 t="s">
        <v>129</v>
      </c>
      <c r="C29" s="157">
        <v>2225</v>
      </c>
      <c r="D29" s="153" t="s">
        <v>94</v>
      </c>
      <c r="E29" s="130">
        <v>50</v>
      </c>
      <c r="F29" s="127" t="s">
        <v>161</v>
      </c>
      <c r="G29" s="157">
        <v>1800</v>
      </c>
      <c r="H29" s="157" t="s">
        <v>94</v>
      </c>
      <c r="I29" s="130">
        <v>50</v>
      </c>
      <c r="J29" s="127" t="s">
        <v>137</v>
      </c>
      <c r="K29" s="157">
        <v>2025</v>
      </c>
      <c r="L29" s="127" t="s">
        <v>94</v>
      </c>
      <c r="M29" s="130">
        <v>50</v>
      </c>
      <c r="N29" s="158"/>
      <c r="S29" s="240"/>
      <c r="T29" s="241"/>
      <c r="U29" s="242"/>
    </row>
    <row r="30" spans="1:21" ht="21.75" customHeight="1">
      <c r="A30" s="126" t="s">
        <v>48</v>
      </c>
      <c r="B30" s="127" t="s">
        <v>215</v>
      </c>
      <c r="C30" s="157">
        <v>2850</v>
      </c>
      <c r="D30" s="153" t="s">
        <v>144</v>
      </c>
      <c r="E30" s="130">
        <v>80</v>
      </c>
      <c r="F30" s="127" t="s">
        <v>153</v>
      </c>
      <c r="G30" s="157">
        <v>2375</v>
      </c>
      <c r="H30" s="157" t="s">
        <v>94</v>
      </c>
      <c r="I30" s="130">
        <v>80</v>
      </c>
      <c r="J30" s="127" t="s">
        <v>95</v>
      </c>
      <c r="K30" s="157">
        <v>2700</v>
      </c>
      <c r="L30" s="127" t="s">
        <v>94</v>
      </c>
      <c r="M30" s="130">
        <v>80</v>
      </c>
      <c r="N30" s="158"/>
      <c r="R30" s="161"/>
      <c r="S30" s="159"/>
      <c r="T30" s="160"/>
      <c r="U30" s="160"/>
    </row>
    <row r="31" spans="1:21" ht="21.75" customHeight="1">
      <c r="A31" s="133" t="s">
        <v>39</v>
      </c>
      <c r="B31" s="127"/>
      <c r="C31" s="162">
        <f>SUM(C30+C29+C28+(IF(COUNTBLANK(C27),0,1500)))</f>
        <v>8075</v>
      </c>
      <c r="D31" s="152"/>
      <c r="E31" s="163">
        <f>SUM(E27:E30)</f>
        <v>210</v>
      </c>
      <c r="F31" s="130"/>
      <c r="G31" s="162">
        <f>SUM(G30+G29+G28+(IF(COUNTBLANK(G27),0,1500)))</f>
        <v>6875</v>
      </c>
      <c r="H31" s="162"/>
      <c r="I31" s="163">
        <f>SUM(I27:I30)</f>
        <v>210</v>
      </c>
      <c r="J31" s="152"/>
      <c r="K31" s="162">
        <f>SUM(K30+K29+K28+(IF(COUNTBLANK(K27),0,1500)))</f>
        <v>7575</v>
      </c>
      <c r="L31" s="127"/>
      <c r="M31" s="163">
        <f>SUM(M27:M30)</f>
        <v>210</v>
      </c>
      <c r="N31" s="164"/>
      <c r="S31" s="240" t="s">
        <v>47</v>
      </c>
      <c r="T31" s="241"/>
      <c r="U31" s="242"/>
    </row>
    <row r="32" spans="18:20" ht="12">
      <c r="R32" s="245"/>
      <c r="S32" s="246"/>
      <c r="T32" s="247"/>
    </row>
  </sheetData>
  <sheetProtection/>
  <mergeCells count="44">
    <mergeCell ref="G8:G9"/>
    <mergeCell ref="L8:L9"/>
    <mergeCell ref="G1:Q1"/>
    <mergeCell ref="A6:A7"/>
    <mergeCell ref="B6:E7"/>
    <mergeCell ref="F6:I7"/>
    <mergeCell ref="J6:M7"/>
    <mergeCell ref="N6:Q7"/>
    <mergeCell ref="A1:E5"/>
    <mergeCell ref="R6:U7"/>
    <mergeCell ref="H2:P3"/>
    <mergeCell ref="R2:U3"/>
    <mergeCell ref="H4:P4"/>
    <mergeCell ref="S4:T4"/>
    <mergeCell ref="R8:R9"/>
    <mergeCell ref="I8:I9"/>
    <mergeCell ref="H8:H9"/>
    <mergeCell ref="J8:J9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B8:B9"/>
    <mergeCell ref="R32:T32"/>
    <mergeCell ref="S8:S9"/>
    <mergeCell ref="T8:T9"/>
    <mergeCell ref="U8:U9"/>
    <mergeCell ref="A16:T16"/>
    <mergeCell ref="A8:A9"/>
    <mergeCell ref="C8:C9"/>
    <mergeCell ref="D8:D9"/>
    <mergeCell ref="E8:E9"/>
    <mergeCell ref="F8:F9"/>
    <mergeCell ref="R24:T24"/>
    <mergeCell ref="K8:K9"/>
    <mergeCell ref="O26:Q27"/>
    <mergeCell ref="R28:S28"/>
    <mergeCell ref="S29:U29"/>
    <mergeCell ref="S31:U31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B4">
      <selection activeCell="S31" sqref="S31:U31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371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59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62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26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182" t="s">
        <v>370</v>
      </c>
      <c r="C10" s="186">
        <v>0.005825347222222222</v>
      </c>
      <c r="D10" s="184" t="s">
        <v>144</v>
      </c>
      <c r="E10" s="185">
        <v>3</v>
      </c>
      <c r="F10" s="127"/>
      <c r="G10" s="131"/>
      <c r="H10" s="129"/>
      <c r="I10" s="130"/>
      <c r="J10" s="127"/>
      <c r="K10" s="132"/>
      <c r="L10" s="129"/>
      <c r="M10" s="130"/>
      <c r="N10" s="127"/>
      <c r="O10" s="132"/>
      <c r="P10" s="129"/>
      <c r="Q10" s="130"/>
      <c r="R10" s="127"/>
      <c r="S10" s="132"/>
      <c r="T10" s="129"/>
      <c r="U10" s="130"/>
    </row>
    <row r="11" spans="1:21" ht="21.75" customHeight="1">
      <c r="A11" s="126" t="s">
        <v>38</v>
      </c>
      <c r="B11" s="127"/>
      <c r="C11" s="128"/>
      <c r="D11" s="129"/>
      <c r="E11" s="130"/>
      <c r="F11" s="127"/>
      <c r="G11" s="131"/>
      <c r="H11" s="129"/>
      <c r="I11" s="130"/>
      <c r="J11" s="127"/>
      <c r="K11" s="132"/>
      <c r="L11" s="129"/>
      <c r="M11" s="130"/>
      <c r="N11" s="127"/>
      <c r="O11" s="132"/>
      <c r="P11" s="129"/>
      <c r="Q11" s="130"/>
      <c r="R11" s="127"/>
      <c r="S11" s="132"/>
      <c r="T11" s="129"/>
      <c r="U11" s="130"/>
    </row>
    <row r="12" spans="1:21" ht="21.75" customHeight="1">
      <c r="A12" s="126" t="s">
        <v>38</v>
      </c>
      <c r="B12" s="127"/>
      <c r="C12" s="128"/>
      <c r="D12" s="129"/>
      <c r="E12" s="130"/>
      <c r="F12" s="127"/>
      <c r="G12" s="131"/>
      <c r="H12" s="129"/>
      <c r="I12" s="130"/>
      <c r="J12" s="127"/>
      <c r="K12" s="132"/>
      <c r="L12" s="129"/>
      <c r="M12" s="130"/>
      <c r="N12" s="127"/>
      <c r="O12" s="132"/>
      <c r="P12" s="129"/>
      <c r="Q12" s="130"/>
      <c r="R12" s="127"/>
      <c r="S12" s="132"/>
      <c r="T12" s="129"/>
      <c r="U12" s="130"/>
    </row>
    <row r="13" spans="1:21" ht="21.75" customHeight="1">
      <c r="A13" s="126" t="s">
        <v>38</v>
      </c>
      <c r="B13" s="127"/>
      <c r="C13" s="128"/>
      <c r="D13" s="129"/>
      <c r="E13" s="130"/>
      <c r="F13" s="127"/>
      <c r="G13" s="131"/>
      <c r="H13" s="129"/>
      <c r="I13" s="130"/>
      <c r="J13" s="127"/>
      <c r="K13" s="132"/>
      <c r="L13" s="129"/>
      <c r="M13" s="130"/>
      <c r="N13" s="127"/>
      <c r="O13" s="132"/>
      <c r="P13" s="129"/>
      <c r="Q13" s="130"/>
      <c r="R13" s="127"/>
      <c r="S13" s="132"/>
      <c r="T13" s="129"/>
      <c r="U13" s="130"/>
    </row>
    <row r="14" spans="1:21" ht="21.75" customHeight="1">
      <c r="A14" s="126" t="s">
        <v>38</v>
      </c>
      <c r="B14" s="127"/>
      <c r="C14" s="128"/>
      <c r="D14" s="129"/>
      <c r="E14" s="130"/>
      <c r="F14" s="127"/>
      <c r="G14" s="131"/>
      <c r="H14" s="129"/>
      <c r="I14" s="130"/>
      <c r="J14" s="127"/>
      <c r="K14" s="132"/>
      <c r="L14" s="129"/>
      <c r="M14" s="130"/>
      <c r="N14" s="127"/>
      <c r="O14" s="132"/>
      <c r="P14" s="129"/>
      <c r="Q14" s="130"/>
      <c r="R14" s="127"/>
      <c r="S14" s="132"/>
      <c r="T14" s="129"/>
      <c r="U14" s="130"/>
    </row>
    <row r="15" spans="1:21" ht="21.75" customHeight="1">
      <c r="A15" s="133" t="s">
        <v>39</v>
      </c>
      <c r="B15" s="134"/>
      <c r="C15" s="135">
        <f>400*(COUNTA(C10:C14))</f>
        <v>400</v>
      </c>
      <c r="D15" s="136"/>
      <c r="E15" s="137">
        <f>SUM(E10:E14)</f>
        <v>3</v>
      </c>
      <c r="F15" s="138"/>
      <c r="G15" s="135">
        <f>400*(COUNTA(G10:G14))</f>
        <v>0</v>
      </c>
      <c r="H15" s="138"/>
      <c r="I15" s="137">
        <f>SUM(I10:I14)</f>
        <v>0</v>
      </c>
      <c r="J15" s="138"/>
      <c r="K15" s="135">
        <f>400*(COUNTA(K10:K14))</f>
        <v>0</v>
      </c>
      <c r="L15" s="138"/>
      <c r="M15" s="137">
        <f>SUM(M10:M14)</f>
        <v>0</v>
      </c>
      <c r="N15" s="138"/>
      <c r="O15" s="135">
        <f>400*(COUNTA(O10:O14))</f>
        <v>0</v>
      </c>
      <c r="P15" s="138"/>
      <c r="Q15" s="137">
        <f>SUM(Q10:Q14)</f>
        <v>0</v>
      </c>
      <c r="R15" s="138"/>
      <c r="S15" s="135">
        <f>400*(COUNTA(S10:S14))</f>
        <v>0</v>
      </c>
      <c r="T15" s="138"/>
      <c r="U15" s="139">
        <f>SUM(U10:U14)</f>
        <v>0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27"/>
      <c r="C17" s="131"/>
      <c r="D17" s="129"/>
      <c r="E17" s="130"/>
      <c r="F17" s="127"/>
      <c r="G17" s="131"/>
      <c r="H17" s="129"/>
      <c r="I17" s="130"/>
      <c r="J17" s="127"/>
      <c r="K17" s="131"/>
      <c r="L17" s="129"/>
      <c r="M17" s="130"/>
      <c r="N17" s="127"/>
      <c r="O17" s="131"/>
      <c r="P17" s="141"/>
      <c r="Q17" s="130"/>
      <c r="R17" s="127"/>
      <c r="S17" s="131"/>
      <c r="T17" s="141"/>
      <c r="U17" s="130"/>
    </row>
    <row r="18" spans="1:21" ht="21.75" customHeight="1">
      <c r="A18" s="140" t="s">
        <v>40</v>
      </c>
      <c r="B18" s="127"/>
      <c r="C18" s="131"/>
      <c r="D18" s="129"/>
      <c r="E18" s="130"/>
      <c r="F18" s="127"/>
      <c r="G18" s="131"/>
      <c r="H18" s="129"/>
      <c r="I18" s="130"/>
      <c r="J18" s="127"/>
      <c r="K18" s="131"/>
      <c r="L18" s="129"/>
      <c r="M18" s="130"/>
      <c r="N18" s="127"/>
      <c r="O18" s="131"/>
      <c r="P18" s="129"/>
      <c r="Q18" s="130"/>
      <c r="R18" s="127"/>
      <c r="S18" s="131"/>
      <c r="T18" s="129"/>
      <c r="U18" s="130"/>
    </row>
    <row r="19" spans="1:21" ht="21.75" customHeight="1">
      <c r="A19" s="140" t="s">
        <v>40</v>
      </c>
      <c r="B19" s="127"/>
      <c r="C19" s="131"/>
      <c r="D19" s="129"/>
      <c r="E19" s="130"/>
      <c r="F19" s="127"/>
      <c r="G19" s="131"/>
      <c r="H19" s="129"/>
      <c r="I19" s="130"/>
      <c r="J19" s="127"/>
      <c r="K19" s="131"/>
      <c r="L19" s="129"/>
      <c r="M19" s="130"/>
      <c r="N19" s="127"/>
      <c r="O19" s="131"/>
      <c r="P19" s="129"/>
      <c r="Q19" s="130"/>
      <c r="R19" s="127"/>
      <c r="S19" s="131"/>
      <c r="T19" s="129"/>
      <c r="U19" s="130"/>
    </row>
    <row r="20" spans="1:21" ht="21.75" customHeight="1">
      <c r="A20" s="140" t="s">
        <v>40</v>
      </c>
      <c r="B20" s="127"/>
      <c r="C20" s="131"/>
      <c r="D20" s="129"/>
      <c r="E20" s="130"/>
      <c r="F20" s="127"/>
      <c r="G20" s="131"/>
      <c r="H20" s="129"/>
      <c r="I20" s="130"/>
      <c r="J20" s="127"/>
      <c r="K20" s="131"/>
      <c r="L20" s="129"/>
      <c r="M20" s="130"/>
      <c r="N20" s="127"/>
      <c r="O20" s="131"/>
      <c r="P20" s="129"/>
      <c r="Q20" s="130"/>
      <c r="R20" s="127"/>
      <c r="S20" s="131"/>
      <c r="T20" s="129"/>
      <c r="U20" s="130"/>
    </row>
    <row r="21" spans="1:21" ht="21.75" customHeight="1">
      <c r="A21" s="140" t="s">
        <v>40</v>
      </c>
      <c r="B21" s="127"/>
      <c r="C21" s="131"/>
      <c r="D21" s="129"/>
      <c r="E21" s="130"/>
      <c r="F21" s="127"/>
      <c r="G21" s="131"/>
      <c r="H21" s="129"/>
      <c r="I21" s="130"/>
      <c r="J21" s="127"/>
      <c r="K21" s="131"/>
      <c r="L21" s="129"/>
      <c r="M21" s="130"/>
      <c r="N21" s="127"/>
      <c r="O21" s="131"/>
      <c r="P21" s="129"/>
      <c r="Q21" s="130"/>
      <c r="R21" s="127"/>
      <c r="S21" s="131"/>
      <c r="T21" s="129"/>
      <c r="U21" s="130"/>
    </row>
    <row r="22" spans="1:21" ht="21.75" customHeight="1">
      <c r="A22" s="133" t="s">
        <v>39</v>
      </c>
      <c r="B22" s="142"/>
      <c r="C22" s="135">
        <f>800*(COUNTA(C17:C21))</f>
        <v>0</v>
      </c>
      <c r="D22" s="142"/>
      <c r="E22" s="139">
        <f>SUM(E17:E21)</f>
        <v>0</v>
      </c>
      <c r="F22" s="142"/>
      <c r="G22" s="135">
        <f>800*(COUNTA(G17:G21))</f>
        <v>0</v>
      </c>
      <c r="H22" s="142"/>
      <c r="I22" s="139">
        <f>SUM(I17:I21)</f>
        <v>0</v>
      </c>
      <c r="J22" s="142"/>
      <c r="K22" s="135">
        <f>800*(COUNTA(K17:K21))</f>
        <v>0</v>
      </c>
      <c r="L22" s="142"/>
      <c r="M22" s="139">
        <f>SUM(M17:M21)</f>
        <v>0</v>
      </c>
      <c r="N22" s="142"/>
      <c r="O22" s="135">
        <f>800*(COUNTA(O17:O21))</f>
        <v>0</v>
      </c>
      <c r="P22" s="142"/>
      <c r="Q22" s="139">
        <f>SUM(Q17:Q21)</f>
        <v>0</v>
      </c>
      <c r="R22" s="142"/>
      <c r="S22" s="135">
        <f>800*(COUNTA(S17:S21))</f>
        <v>0</v>
      </c>
      <c r="T22" s="142"/>
      <c r="U22" s="139">
        <f>SUM(U17:U21)</f>
        <v>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33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1.9</v>
      </c>
      <c r="S26" s="151"/>
      <c r="T26" s="150" t="s">
        <v>6</v>
      </c>
    </row>
    <row r="27" spans="1:20" ht="21.75" customHeight="1">
      <c r="A27" s="126" t="s">
        <v>44</v>
      </c>
      <c r="B27" s="182" t="s">
        <v>370</v>
      </c>
      <c r="C27" s="183">
        <v>0.022708680555555555</v>
      </c>
      <c r="D27" s="213" t="s">
        <v>144</v>
      </c>
      <c r="E27" s="185">
        <v>30</v>
      </c>
      <c r="F27" s="127"/>
      <c r="G27" s="132"/>
      <c r="H27" s="132"/>
      <c r="I27" s="130"/>
      <c r="J27" s="127"/>
      <c r="K27" s="132"/>
      <c r="L27" s="127"/>
      <c r="M27" s="130"/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/>
      <c r="C28" s="157"/>
      <c r="D28" s="152"/>
      <c r="E28" s="130"/>
      <c r="F28" s="127"/>
      <c r="G28" s="157"/>
      <c r="H28" s="157"/>
      <c r="I28" s="130"/>
      <c r="J28" s="127"/>
      <c r="K28" s="157"/>
      <c r="L28" s="127"/>
      <c r="M28" s="130"/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/>
      <c r="C29" s="157"/>
      <c r="D29" s="153"/>
      <c r="E29" s="130"/>
      <c r="F29" s="127"/>
      <c r="G29" s="157"/>
      <c r="H29" s="157"/>
      <c r="I29" s="130"/>
      <c r="J29" s="127"/>
      <c r="K29" s="157"/>
      <c r="L29" s="127"/>
      <c r="M29" s="130"/>
      <c r="N29" s="158"/>
      <c r="S29" s="240"/>
      <c r="T29" s="241"/>
      <c r="U29" s="242"/>
    </row>
    <row r="30" spans="1:21" ht="21.75" customHeight="1">
      <c r="A30" s="126" t="s">
        <v>48</v>
      </c>
      <c r="B30" s="127"/>
      <c r="C30" s="157"/>
      <c r="D30" s="153"/>
      <c r="E30" s="130"/>
      <c r="F30" s="127"/>
      <c r="G30" s="157"/>
      <c r="H30" s="157"/>
      <c r="I30" s="130"/>
      <c r="J30" s="127"/>
      <c r="K30" s="157"/>
      <c r="L30" s="127"/>
      <c r="M30" s="130"/>
      <c r="N30" s="158"/>
      <c r="R30" s="161"/>
      <c r="S30" s="159"/>
      <c r="T30" s="160"/>
      <c r="U30" s="160"/>
    </row>
    <row r="31" spans="1:21" ht="21.75" customHeight="1">
      <c r="A31" s="133" t="s">
        <v>39</v>
      </c>
      <c r="B31" s="127"/>
      <c r="C31" s="162">
        <f>SUM(C30+C29+C28+(IF(COUNTBLANK(C27),0,1500)))</f>
        <v>1500</v>
      </c>
      <c r="D31" s="152"/>
      <c r="E31" s="163">
        <f>SUM(E27:E30)</f>
        <v>30</v>
      </c>
      <c r="F31" s="130"/>
      <c r="G31" s="162">
        <f>SUM(G30+G29+G28+(IF(COUNTBLANK(G27),0,1500)))</f>
        <v>0</v>
      </c>
      <c r="H31" s="162"/>
      <c r="I31" s="163">
        <f>SUM(I27:I30)</f>
        <v>0</v>
      </c>
      <c r="J31" s="152"/>
      <c r="K31" s="162">
        <f>SUM(K30+K29+K28+(IF(COUNTBLANK(K27),0,1500)))</f>
        <v>0</v>
      </c>
      <c r="L31" s="127"/>
      <c r="M31" s="163">
        <f>SUM(M27:M30)</f>
        <v>0</v>
      </c>
      <c r="N31" s="164"/>
      <c r="S31" s="240" t="s">
        <v>47</v>
      </c>
      <c r="T31" s="241"/>
      <c r="U31" s="242"/>
    </row>
    <row r="32" spans="18:20" ht="12">
      <c r="R32" s="245"/>
      <c r="S32" s="246"/>
      <c r="T32" s="247"/>
    </row>
  </sheetData>
  <sheetProtection/>
  <mergeCells count="44">
    <mergeCell ref="O26:Q27"/>
    <mergeCell ref="R28:S28"/>
    <mergeCell ref="S29:U2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G8:G9"/>
    <mergeCell ref="H8:H9"/>
    <mergeCell ref="I8:I9"/>
    <mergeCell ref="J8:J9"/>
    <mergeCell ref="K8:K9"/>
    <mergeCell ref="L8:L9"/>
    <mergeCell ref="J6:M7"/>
    <mergeCell ref="N6:Q7"/>
    <mergeCell ref="R6:U7"/>
    <mergeCell ref="A8:A9"/>
    <mergeCell ref="B8:B9"/>
    <mergeCell ref="C8:C9"/>
    <mergeCell ref="D8:D9"/>
    <mergeCell ref="E8:E9"/>
    <mergeCell ref="F8:F9"/>
    <mergeCell ref="R8:R9"/>
    <mergeCell ref="S31:U31"/>
    <mergeCell ref="A1:E5"/>
    <mergeCell ref="G1:Q1"/>
    <mergeCell ref="H2:P3"/>
    <mergeCell ref="R2:U3"/>
    <mergeCell ref="H4:P4"/>
    <mergeCell ref="S4:T4"/>
    <mergeCell ref="A6:A7"/>
    <mergeCell ref="B6:E7"/>
    <mergeCell ref="F6:I7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7">
      <selection activeCell="S31" sqref="S31:U31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101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59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62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94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127" t="s">
        <v>185</v>
      </c>
      <c r="C10" s="128">
        <v>0.004587268518518519</v>
      </c>
      <c r="D10" s="129" t="s">
        <v>94</v>
      </c>
      <c r="E10" s="130">
        <v>5</v>
      </c>
      <c r="F10" s="127" t="s">
        <v>206</v>
      </c>
      <c r="G10" s="131">
        <v>0.006278819444444444</v>
      </c>
      <c r="H10" s="129" t="s">
        <v>94</v>
      </c>
      <c r="I10" s="130">
        <v>5</v>
      </c>
      <c r="J10" s="127" t="s">
        <v>185</v>
      </c>
      <c r="K10" s="132">
        <v>0.005276388888888889</v>
      </c>
      <c r="L10" s="129" t="s">
        <v>94</v>
      </c>
      <c r="M10" s="130">
        <v>5</v>
      </c>
      <c r="N10" s="127"/>
      <c r="O10" s="132"/>
      <c r="P10" s="129"/>
      <c r="Q10" s="130"/>
      <c r="R10" s="127" t="s">
        <v>93</v>
      </c>
      <c r="S10" s="132">
        <v>0.00560173611111111</v>
      </c>
      <c r="T10" s="129" t="s">
        <v>94</v>
      </c>
      <c r="U10" s="130">
        <v>5</v>
      </c>
    </row>
    <row r="11" spans="1:21" ht="21.75" customHeight="1">
      <c r="A11" s="126" t="s">
        <v>38</v>
      </c>
      <c r="B11" s="127" t="s">
        <v>190</v>
      </c>
      <c r="C11" s="128">
        <v>0.004794097222222222</v>
      </c>
      <c r="D11" s="129" t="s">
        <v>94</v>
      </c>
      <c r="E11" s="130">
        <v>5</v>
      </c>
      <c r="F11" s="127"/>
      <c r="G11" s="131"/>
      <c r="H11" s="129"/>
      <c r="I11" s="130"/>
      <c r="J11" s="127" t="s">
        <v>193</v>
      </c>
      <c r="K11" s="132">
        <v>0.005231134259259259</v>
      </c>
      <c r="L11" s="129" t="s">
        <v>94</v>
      </c>
      <c r="M11" s="130">
        <v>5</v>
      </c>
      <c r="N11" s="127"/>
      <c r="O11" s="132"/>
      <c r="P11" s="129"/>
      <c r="Q11" s="130"/>
      <c r="R11" s="127"/>
      <c r="S11" s="132"/>
      <c r="T11" s="129"/>
      <c r="U11" s="130"/>
    </row>
    <row r="12" spans="1:21" ht="21.75" customHeight="1">
      <c r="A12" s="126" t="s">
        <v>38</v>
      </c>
      <c r="B12" s="127" t="s">
        <v>251</v>
      </c>
      <c r="C12" s="128">
        <v>0.004713888888888889</v>
      </c>
      <c r="D12" s="129" t="s">
        <v>94</v>
      </c>
      <c r="E12" s="130">
        <v>5</v>
      </c>
      <c r="F12" s="127"/>
      <c r="G12" s="131"/>
      <c r="H12" s="129"/>
      <c r="I12" s="130"/>
      <c r="J12" s="127" t="s">
        <v>251</v>
      </c>
      <c r="K12" s="132">
        <v>0.00514375</v>
      </c>
      <c r="L12" s="129" t="s">
        <v>94</v>
      </c>
      <c r="M12" s="130">
        <v>5</v>
      </c>
      <c r="N12" s="127"/>
      <c r="O12" s="132"/>
      <c r="P12" s="129"/>
      <c r="Q12" s="130"/>
      <c r="R12" s="127"/>
      <c r="S12" s="132"/>
      <c r="T12" s="129"/>
      <c r="U12" s="130"/>
    </row>
    <row r="13" spans="1:21" ht="21.75" customHeight="1">
      <c r="A13" s="126" t="s">
        <v>38</v>
      </c>
      <c r="B13" s="127" t="s">
        <v>316</v>
      </c>
      <c r="C13" s="128">
        <v>0.004319560185185185</v>
      </c>
      <c r="D13" s="129" t="s">
        <v>94</v>
      </c>
      <c r="E13" s="130">
        <v>5</v>
      </c>
      <c r="F13" s="127"/>
      <c r="G13" s="131"/>
      <c r="H13" s="129"/>
      <c r="I13" s="130"/>
      <c r="J13" s="127" t="s">
        <v>308</v>
      </c>
      <c r="K13" s="132">
        <v>0.005164930555555555</v>
      </c>
      <c r="L13" s="129" t="s">
        <v>94</v>
      </c>
      <c r="M13" s="130">
        <v>5</v>
      </c>
      <c r="N13" s="127"/>
      <c r="O13" s="132"/>
      <c r="P13" s="129"/>
      <c r="Q13" s="130"/>
      <c r="R13" s="127"/>
      <c r="S13" s="132"/>
      <c r="T13" s="129"/>
      <c r="U13" s="130"/>
    </row>
    <row r="14" spans="1:21" ht="21.75" customHeight="1">
      <c r="A14" s="126" t="s">
        <v>38</v>
      </c>
      <c r="B14" s="127" t="s">
        <v>319</v>
      </c>
      <c r="C14" s="128">
        <v>0.0045427083333333335</v>
      </c>
      <c r="D14" s="129" t="s">
        <v>94</v>
      </c>
      <c r="E14" s="130">
        <v>5</v>
      </c>
      <c r="F14" s="127"/>
      <c r="G14" s="131"/>
      <c r="H14" s="129"/>
      <c r="I14" s="130"/>
      <c r="J14" s="127" t="s">
        <v>319</v>
      </c>
      <c r="K14" s="132">
        <v>0.005171990740740741</v>
      </c>
      <c r="L14" s="129" t="s">
        <v>94</v>
      </c>
      <c r="M14" s="130">
        <v>5</v>
      </c>
      <c r="N14" s="127"/>
      <c r="O14" s="132"/>
      <c r="P14" s="129"/>
      <c r="Q14" s="130"/>
      <c r="R14" s="127"/>
      <c r="S14" s="132"/>
      <c r="T14" s="129"/>
      <c r="U14" s="130"/>
    </row>
    <row r="15" spans="1:21" ht="21.75" customHeight="1">
      <c r="A15" s="133" t="s">
        <v>39</v>
      </c>
      <c r="B15" s="134"/>
      <c r="C15" s="135">
        <f>400*(COUNTA(C10:C14))</f>
        <v>2000</v>
      </c>
      <c r="D15" s="136"/>
      <c r="E15" s="137">
        <f>SUM(E10:E14)</f>
        <v>25</v>
      </c>
      <c r="F15" s="138"/>
      <c r="G15" s="135">
        <f>400*(COUNTA(G10:G14))</f>
        <v>400</v>
      </c>
      <c r="H15" s="138"/>
      <c r="I15" s="137">
        <f>SUM(I10:I14)</f>
        <v>5</v>
      </c>
      <c r="J15" s="138"/>
      <c r="K15" s="135">
        <f>400*(COUNTA(K10:K14))</f>
        <v>2000</v>
      </c>
      <c r="L15" s="138"/>
      <c r="M15" s="137">
        <f>SUM(M10:M14)</f>
        <v>25</v>
      </c>
      <c r="N15" s="138"/>
      <c r="O15" s="135">
        <f>400*(COUNTA(O10:O14))</f>
        <v>0</v>
      </c>
      <c r="P15" s="138"/>
      <c r="Q15" s="137">
        <f>SUM(Q10:Q14)</f>
        <v>0</v>
      </c>
      <c r="R15" s="138"/>
      <c r="S15" s="135">
        <f>400*(COUNTA(S10:S14))</f>
        <v>400</v>
      </c>
      <c r="T15" s="138"/>
      <c r="U15" s="139">
        <f>SUM(U10:U14)</f>
        <v>5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27" t="s">
        <v>93</v>
      </c>
      <c r="C17" s="131">
        <v>0.008964814814814814</v>
      </c>
      <c r="D17" s="129" t="s">
        <v>94</v>
      </c>
      <c r="E17" s="130">
        <v>10</v>
      </c>
      <c r="F17" s="127"/>
      <c r="G17" s="131"/>
      <c r="H17" s="129"/>
      <c r="I17" s="130"/>
      <c r="J17" s="127" t="s">
        <v>190</v>
      </c>
      <c r="K17" s="131">
        <v>0.010881365740740742</v>
      </c>
      <c r="L17" s="129" t="s">
        <v>94</v>
      </c>
      <c r="M17" s="130">
        <v>10</v>
      </c>
      <c r="N17" s="127"/>
      <c r="O17" s="131"/>
      <c r="P17" s="141"/>
      <c r="Q17" s="130"/>
      <c r="R17" s="127"/>
      <c r="S17" s="131"/>
      <c r="T17" s="141"/>
      <c r="U17" s="130"/>
    </row>
    <row r="18" spans="1:21" ht="21.75" customHeight="1">
      <c r="A18" s="140" t="s">
        <v>40</v>
      </c>
      <c r="B18" s="127" t="s">
        <v>190</v>
      </c>
      <c r="C18" s="131">
        <v>0.009431712962962963</v>
      </c>
      <c r="D18" s="129" t="s">
        <v>94</v>
      </c>
      <c r="E18" s="130">
        <v>10</v>
      </c>
      <c r="F18" s="127"/>
      <c r="G18" s="131"/>
      <c r="H18" s="129"/>
      <c r="I18" s="130"/>
      <c r="J18" s="127" t="s">
        <v>316</v>
      </c>
      <c r="K18" s="131">
        <v>0.01024375</v>
      </c>
      <c r="L18" s="129" t="s">
        <v>94</v>
      </c>
      <c r="M18" s="130">
        <v>10</v>
      </c>
      <c r="N18" s="127"/>
      <c r="O18" s="131"/>
      <c r="P18" s="129"/>
      <c r="Q18" s="130"/>
      <c r="R18" s="127"/>
      <c r="S18" s="131"/>
      <c r="T18" s="129"/>
      <c r="U18" s="130"/>
    </row>
    <row r="19" spans="1:21" ht="21.75" customHeight="1">
      <c r="A19" s="140" t="s">
        <v>40</v>
      </c>
      <c r="B19" s="127" t="s">
        <v>234</v>
      </c>
      <c r="C19" s="131">
        <v>0.009088541666666667</v>
      </c>
      <c r="D19" s="129" t="s">
        <v>94</v>
      </c>
      <c r="E19" s="130">
        <v>10</v>
      </c>
      <c r="F19" s="127"/>
      <c r="G19" s="131"/>
      <c r="H19" s="129"/>
      <c r="I19" s="130"/>
      <c r="J19" s="127" t="s">
        <v>345</v>
      </c>
      <c r="K19" s="131">
        <v>0.010266782407407407</v>
      </c>
      <c r="L19" s="129" t="s">
        <v>94</v>
      </c>
      <c r="M19" s="130">
        <v>10</v>
      </c>
      <c r="N19" s="127"/>
      <c r="O19" s="131"/>
      <c r="P19" s="129"/>
      <c r="Q19" s="130"/>
      <c r="R19" s="127"/>
      <c r="S19" s="131"/>
      <c r="T19" s="129"/>
      <c r="U19" s="130"/>
    </row>
    <row r="20" spans="1:21" ht="21.75" customHeight="1">
      <c r="A20" s="140" t="s">
        <v>40</v>
      </c>
      <c r="B20" s="127" t="s">
        <v>308</v>
      </c>
      <c r="C20" s="131">
        <v>0.009047453703703705</v>
      </c>
      <c r="D20" s="129" t="s">
        <v>94</v>
      </c>
      <c r="E20" s="130">
        <v>10</v>
      </c>
      <c r="F20" s="127"/>
      <c r="G20" s="131"/>
      <c r="H20" s="129"/>
      <c r="I20" s="130"/>
      <c r="J20" s="127" t="s">
        <v>368</v>
      </c>
      <c r="K20" s="131">
        <v>0.010330092592592594</v>
      </c>
      <c r="L20" s="129" t="s">
        <v>94</v>
      </c>
      <c r="M20" s="130">
        <v>10</v>
      </c>
      <c r="N20" s="127"/>
      <c r="O20" s="131"/>
      <c r="P20" s="129"/>
      <c r="Q20" s="130"/>
      <c r="R20" s="127"/>
      <c r="S20" s="131"/>
      <c r="T20" s="129"/>
      <c r="U20" s="130"/>
    </row>
    <row r="21" spans="1:21" ht="21.75" customHeight="1">
      <c r="A21" s="140" t="s">
        <v>40</v>
      </c>
      <c r="B21" s="127" t="s">
        <v>345</v>
      </c>
      <c r="C21" s="131">
        <v>0.008864814814814813</v>
      </c>
      <c r="D21" s="129" t="s">
        <v>94</v>
      </c>
      <c r="E21" s="130">
        <v>10</v>
      </c>
      <c r="F21" s="127"/>
      <c r="G21" s="131"/>
      <c r="H21" s="129"/>
      <c r="I21" s="130"/>
      <c r="J21" s="127" t="s">
        <v>356</v>
      </c>
      <c r="K21" s="131">
        <v>0.010634490740740741</v>
      </c>
      <c r="L21" s="129" t="s">
        <v>94</v>
      </c>
      <c r="M21" s="130">
        <v>10</v>
      </c>
      <c r="N21" s="127"/>
      <c r="O21" s="131"/>
      <c r="P21" s="129"/>
      <c r="Q21" s="130"/>
      <c r="R21" s="127"/>
      <c r="S21" s="131"/>
      <c r="T21" s="129"/>
      <c r="U21" s="130"/>
    </row>
    <row r="22" spans="1:21" ht="21.75" customHeight="1">
      <c r="A22" s="133" t="s">
        <v>39</v>
      </c>
      <c r="B22" s="142"/>
      <c r="C22" s="135">
        <f>800*(COUNTA(C17:C21))</f>
        <v>4000</v>
      </c>
      <c r="D22" s="142"/>
      <c r="E22" s="139">
        <f>SUM(E17:E21)</f>
        <v>50</v>
      </c>
      <c r="F22" s="142"/>
      <c r="G22" s="135">
        <f>800*(COUNTA(G17:G21))</f>
        <v>0</v>
      </c>
      <c r="H22" s="142"/>
      <c r="I22" s="139">
        <f>SUM(I17:I21)</f>
        <v>0</v>
      </c>
      <c r="J22" s="142"/>
      <c r="K22" s="135">
        <f>800*(COUNTA(K17:K21))</f>
        <v>4000</v>
      </c>
      <c r="L22" s="142"/>
      <c r="M22" s="139">
        <f>SUM(M17:M21)</f>
        <v>50</v>
      </c>
      <c r="N22" s="142"/>
      <c r="O22" s="135">
        <f>800*(COUNTA(O17:O21))</f>
        <v>0</v>
      </c>
      <c r="P22" s="142"/>
      <c r="Q22" s="139">
        <f>SUM(Q17:Q21)</f>
        <v>0</v>
      </c>
      <c r="R22" s="142"/>
      <c r="S22" s="135">
        <f>800*(COUNTA(S17:S21))</f>
        <v>0</v>
      </c>
      <c r="T22" s="142"/>
      <c r="U22" s="139">
        <f>SUM(U17:U21)</f>
        <v>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580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30.35</v>
      </c>
      <c r="S26" s="151"/>
      <c r="T26" s="150" t="s">
        <v>6</v>
      </c>
    </row>
    <row r="27" spans="1:20" ht="21.75" customHeight="1">
      <c r="A27" s="126" t="s">
        <v>44</v>
      </c>
      <c r="B27" s="127" t="s">
        <v>206</v>
      </c>
      <c r="C27" s="132">
        <v>0.01743576388888889</v>
      </c>
      <c r="D27" s="152" t="s">
        <v>94</v>
      </c>
      <c r="E27" s="130">
        <v>40</v>
      </c>
      <c r="F27" s="127"/>
      <c r="G27" s="153"/>
      <c r="H27" s="132"/>
      <c r="I27" s="130"/>
      <c r="J27" s="127" t="s">
        <v>118</v>
      </c>
      <c r="K27" s="153" t="s">
        <v>120</v>
      </c>
      <c r="L27" s="132" t="s">
        <v>94</v>
      </c>
      <c r="M27" s="130">
        <v>40</v>
      </c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 t="s">
        <v>156</v>
      </c>
      <c r="C28" s="157">
        <v>1750</v>
      </c>
      <c r="D28" s="152" t="s">
        <v>94</v>
      </c>
      <c r="E28" s="130">
        <v>40</v>
      </c>
      <c r="F28" s="127"/>
      <c r="G28" s="157"/>
      <c r="H28" s="157"/>
      <c r="I28" s="130"/>
      <c r="J28" s="127" t="s">
        <v>214</v>
      </c>
      <c r="K28" s="157">
        <v>1450</v>
      </c>
      <c r="L28" s="127" t="s">
        <v>144</v>
      </c>
      <c r="M28" s="130">
        <v>40</v>
      </c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 t="s">
        <v>343</v>
      </c>
      <c r="C29" s="157">
        <v>2675</v>
      </c>
      <c r="D29" s="207" t="s">
        <v>94</v>
      </c>
      <c r="E29" s="130">
        <v>50</v>
      </c>
      <c r="F29" s="127"/>
      <c r="G29" s="157"/>
      <c r="H29" s="157"/>
      <c r="I29" s="130"/>
      <c r="J29" s="127" t="s">
        <v>273</v>
      </c>
      <c r="K29" s="157">
        <v>2275</v>
      </c>
      <c r="L29" s="127" t="s">
        <v>94</v>
      </c>
      <c r="M29" s="130">
        <v>50</v>
      </c>
      <c r="N29" s="158"/>
      <c r="S29" s="240"/>
      <c r="T29" s="241"/>
      <c r="U29" s="242"/>
    </row>
    <row r="30" spans="1:21" ht="21.75" customHeight="1">
      <c r="A30" s="126" t="s">
        <v>48</v>
      </c>
      <c r="B30" s="127" t="s">
        <v>214</v>
      </c>
      <c r="C30" s="157">
        <v>3300</v>
      </c>
      <c r="D30" s="153" t="s">
        <v>144</v>
      </c>
      <c r="E30" s="130">
        <v>80</v>
      </c>
      <c r="F30" s="127"/>
      <c r="G30" s="157"/>
      <c r="H30" s="157"/>
      <c r="I30" s="130"/>
      <c r="J30" s="127" t="s">
        <v>323</v>
      </c>
      <c r="K30" s="157">
        <v>3100</v>
      </c>
      <c r="L30" s="127" t="s">
        <v>94</v>
      </c>
      <c r="M30" s="130">
        <v>80</v>
      </c>
      <c r="N30" s="158"/>
      <c r="R30" s="161"/>
      <c r="S30" s="159"/>
      <c r="T30" s="160"/>
      <c r="U30" s="160"/>
    </row>
    <row r="31" spans="1:21" ht="21.75" customHeight="1">
      <c r="A31" s="133" t="s">
        <v>39</v>
      </c>
      <c r="B31" s="127"/>
      <c r="C31" s="162">
        <f>SUM(C30+C29+C28+(IF(COUNTBLANK(C27),0,1500)))</f>
        <v>9225</v>
      </c>
      <c r="D31" s="152"/>
      <c r="E31" s="163">
        <f>SUM(E27:E30)</f>
        <v>210</v>
      </c>
      <c r="F31" s="130"/>
      <c r="G31" s="162">
        <f>SUM(G30+G29+G28+(IF(COUNTBLANK(G27),0,1500)))</f>
        <v>0</v>
      </c>
      <c r="H31" s="162"/>
      <c r="I31" s="163">
        <f>SUM(I27:I30)</f>
        <v>0</v>
      </c>
      <c r="J31" s="152"/>
      <c r="K31" s="162">
        <f>SUM(K30+K29+K28+(IF(COUNTBLANK(K27),0,1500)))</f>
        <v>8325</v>
      </c>
      <c r="L31" s="127"/>
      <c r="M31" s="163">
        <f>SUM(M27:M30)</f>
        <v>210</v>
      </c>
      <c r="N31" s="164"/>
      <c r="S31" s="240" t="s">
        <v>47</v>
      </c>
      <c r="T31" s="241"/>
      <c r="U31" s="242"/>
    </row>
    <row r="32" spans="18:20" ht="12">
      <c r="R32" s="245"/>
      <c r="S32" s="246"/>
      <c r="T32" s="247"/>
    </row>
  </sheetData>
  <sheetProtection/>
  <mergeCells count="44">
    <mergeCell ref="A6:A7"/>
    <mergeCell ref="B6:E7"/>
    <mergeCell ref="F6:I7"/>
    <mergeCell ref="J6:M7"/>
    <mergeCell ref="L8:L9"/>
    <mergeCell ref="B8:B9"/>
    <mergeCell ref="G8:G9"/>
    <mergeCell ref="N6:Q7"/>
    <mergeCell ref="R6:U7"/>
    <mergeCell ref="G1:Q1"/>
    <mergeCell ref="H2:P3"/>
    <mergeCell ref="R2:U3"/>
    <mergeCell ref="H4:P4"/>
    <mergeCell ref="S4:T4"/>
    <mergeCell ref="A1:E5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A8:A9"/>
    <mergeCell ref="C8:C9"/>
    <mergeCell ref="D8:D9"/>
    <mergeCell ref="E8:E9"/>
    <mergeCell ref="F8:F9"/>
    <mergeCell ref="H8:H9"/>
    <mergeCell ref="I8:I9"/>
    <mergeCell ref="J8:J9"/>
    <mergeCell ref="K8:K9"/>
    <mergeCell ref="S31:U31"/>
    <mergeCell ref="O26:Q27"/>
    <mergeCell ref="R28:S28"/>
    <mergeCell ref="S29:U29"/>
    <mergeCell ref="R32:T32"/>
    <mergeCell ref="S8:S9"/>
    <mergeCell ref="T8:T9"/>
    <mergeCell ref="U8:U9"/>
    <mergeCell ref="A16:T16"/>
    <mergeCell ref="R24:T2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6">
      <selection activeCell="S31" sqref="S31:U31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105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59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62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26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127" t="s">
        <v>118</v>
      </c>
      <c r="C10" s="128">
        <v>0.006081018518518518</v>
      </c>
      <c r="D10" s="129" t="s">
        <v>94</v>
      </c>
      <c r="E10" s="130">
        <v>3</v>
      </c>
      <c r="F10" s="127" t="s">
        <v>137</v>
      </c>
      <c r="G10" s="131">
        <v>0.006926851851851852</v>
      </c>
      <c r="H10" s="129" t="s">
        <v>94</v>
      </c>
      <c r="I10" s="130">
        <v>5</v>
      </c>
      <c r="J10" s="127" t="s">
        <v>161</v>
      </c>
      <c r="K10" s="132">
        <v>0.007149652777777778</v>
      </c>
      <c r="L10" s="129" t="s">
        <v>94</v>
      </c>
      <c r="M10" s="130">
        <v>3</v>
      </c>
      <c r="N10" s="127"/>
      <c r="O10" s="132"/>
      <c r="P10" s="129"/>
      <c r="Q10" s="130"/>
      <c r="R10" s="127" t="s">
        <v>185</v>
      </c>
      <c r="S10" s="132">
        <v>0.007366782407407408</v>
      </c>
      <c r="T10" s="129" t="s">
        <v>94</v>
      </c>
      <c r="U10" s="130">
        <v>3</v>
      </c>
    </row>
    <row r="11" spans="1:21" ht="21.75" customHeight="1">
      <c r="A11" s="126" t="s">
        <v>38</v>
      </c>
      <c r="B11" s="127" t="s">
        <v>170</v>
      </c>
      <c r="C11" s="128">
        <v>0.006002083333333334</v>
      </c>
      <c r="D11" s="129" t="s">
        <v>94</v>
      </c>
      <c r="E11" s="130">
        <v>3</v>
      </c>
      <c r="F11" s="127" t="s">
        <v>206</v>
      </c>
      <c r="G11" s="131">
        <v>0.007270023148148148</v>
      </c>
      <c r="H11" s="129" t="s">
        <v>94</v>
      </c>
      <c r="I11" s="130">
        <v>5</v>
      </c>
      <c r="J11" s="127" t="s">
        <v>174</v>
      </c>
      <c r="K11" s="132">
        <v>0.006969444444444444</v>
      </c>
      <c r="L11" s="129" t="s">
        <v>94</v>
      </c>
      <c r="M11" s="130">
        <v>3</v>
      </c>
      <c r="N11" s="127"/>
      <c r="O11" s="132"/>
      <c r="P11" s="129"/>
      <c r="Q11" s="130"/>
      <c r="R11" s="127" t="s">
        <v>195</v>
      </c>
      <c r="S11" s="132">
        <v>0.00731261574074074</v>
      </c>
      <c r="T11" s="129" t="s">
        <v>94</v>
      </c>
      <c r="U11" s="130">
        <v>3</v>
      </c>
    </row>
    <row r="12" spans="1:21" ht="21.75" customHeight="1">
      <c r="A12" s="126" t="s">
        <v>38</v>
      </c>
      <c r="B12" s="127" t="s">
        <v>195</v>
      </c>
      <c r="C12" s="128">
        <v>0.005875694444444445</v>
      </c>
      <c r="D12" s="129" t="s">
        <v>94</v>
      </c>
      <c r="E12" s="130">
        <v>3</v>
      </c>
      <c r="F12" s="127" t="s">
        <v>343</v>
      </c>
      <c r="G12" s="131">
        <v>0.007334027777777777</v>
      </c>
      <c r="H12" s="129" t="s">
        <v>94</v>
      </c>
      <c r="I12" s="130">
        <v>5</v>
      </c>
      <c r="J12" s="127" t="s">
        <v>194</v>
      </c>
      <c r="K12" s="132">
        <v>0.007199421296296297</v>
      </c>
      <c r="L12" s="129" t="s">
        <v>94</v>
      </c>
      <c r="M12" s="130">
        <v>3</v>
      </c>
      <c r="N12" s="127"/>
      <c r="O12" s="132"/>
      <c r="P12" s="129"/>
      <c r="Q12" s="130"/>
      <c r="R12" s="127"/>
      <c r="S12" s="132"/>
      <c r="T12" s="129"/>
      <c r="U12" s="130"/>
    </row>
    <row r="13" spans="1:21" ht="21.75" customHeight="1">
      <c r="A13" s="126" t="s">
        <v>38</v>
      </c>
      <c r="B13" s="127" t="s">
        <v>281</v>
      </c>
      <c r="C13" s="128">
        <v>0.0061790509259259255</v>
      </c>
      <c r="D13" s="129" t="s">
        <v>94</v>
      </c>
      <c r="E13" s="130">
        <v>3</v>
      </c>
      <c r="F13" s="127" t="s">
        <v>350</v>
      </c>
      <c r="G13" s="131">
        <v>0.006992129629629629</v>
      </c>
      <c r="H13" s="129" t="s">
        <v>94</v>
      </c>
      <c r="I13" s="130">
        <v>5</v>
      </c>
      <c r="J13" s="127" t="s">
        <v>316</v>
      </c>
      <c r="K13" s="132">
        <v>0.007141898148148147</v>
      </c>
      <c r="L13" s="129" t="s">
        <v>94</v>
      </c>
      <c r="M13" s="130">
        <v>3</v>
      </c>
      <c r="N13" s="127"/>
      <c r="O13" s="132"/>
      <c r="P13" s="129"/>
      <c r="Q13" s="130"/>
      <c r="R13" s="127"/>
      <c r="S13" s="132"/>
      <c r="T13" s="129"/>
      <c r="U13" s="130"/>
    </row>
    <row r="14" spans="1:21" ht="21.75" customHeight="1">
      <c r="A14" s="126" t="s">
        <v>38</v>
      </c>
      <c r="B14" s="127" t="s">
        <v>325</v>
      </c>
      <c r="C14" s="128">
        <v>0.0061081018518518515</v>
      </c>
      <c r="D14" s="129" t="s">
        <v>94</v>
      </c>
      <c r="E14" s="130">
        <v>3</v>
      </c>
      <c r="F14" s="127" t="s">
        <v>355</v>
      </c>
      <c r="G14" s="131">
        <v>0.007288078703703704</v>
      </c>
      <c r="H14" s="129" t="s">
        <v>94</v>
      </c>
      <c r="I14" s="130">
        <v>5</v>
      </c>
      <c r="J14" s="127" t="s">
        <v>319</v>
      </c>
      <c r="K14" s="132">
        <v>0.007012731481481481</v>
      </c>
      <c r="L14" s="129" t="s">
        <v>94</v>
      </c>
      <c r="M14" s="130">
        <v>3</v>
      </c>
      <c r="N14" s="127"/>
      <c r="O14" s="132"/>
      <c r="P14" s="129"/>
      <c r="Q14" s="130"/>
      <c r="R14" s="127"/>
      <c r="S14" s="132"/>
      <c r="T14" s="129"/>
      <c r="U14" s="130"/>
    </row>
    <row r="15" spans="1:21" ht="21.75" customHeight="1">
      <c r="A15" s="133" t="s">
        <v>39</v>
      </c>
      <c r="B15" s="134"/>
      <c r="C15" s="135">
        <f>400*(COUNTA(C10:C14))</f>
        <v>2000</v>
      </c>
      <c r="D15" s="136"/>
      <c r="E15" s="137">
        <f>SUM(E10:E14)</f>
        <v>15</v>
      </c>
      <c r="F15" s="138"/>
      <c r="G15" s="135">
        <f>400*(COUNTA(G10:G14))</f>
        <v>2000</v>
      </c>
      <c r="H15" s="138"/>
      <c r="I15" s="137">
        <f>SUM(I10:I14)</f>
        <v>25</v>
      </c>
      <c r="J15" s="138"/>
      <c r="K15" s="135">
        <f>400*(COUNTA(K10:K14))</f>
        <v>2000</v>
      </c>
      <c r="L15" s="138"/>
      <c r="M15" s="137">
        <f>SUM(M10:M14)</f>
        <v>15</v>
      </c>
      <c r="N15" s="138"/>
      <c r="O15" s="135">
        <f>400*(COUNTA(O10:O14))</f>
        <v>0</v>
      </c>
      <c r="P15" s="138"/>
      <c r="Q15" s="137">
        <f>SUM(Q10:Q14)</f>
        <v>0</v>
      </c>
      <c r="R15" s="138"/>
      <c r="S15" s="135">
        <f>400*(COUNTA(S10:S14))</f>
        <v>800</v>
      </c>
      <c r="T15" s="138"/>
      <c r="U15" s="139">
        <f>SUM(U10:U14)</f>
        <v>6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27" t="s">
        <v>93</v>
      </c>
      <c r="C17" s="131">
        <v>0.012569097222222221</v>
      </c>
      <c r="D17" s="129" t="s">
        <v>94</v>
      </c>
      <c r="E17" s="130">
        <v>6</v>
      </c>
      <c r="F17" s="127" t="s">
        <v>118</v>
      </c>
      <c r="G17" s="131">
        <v>0.014518981481481482</v>
      </c>
      <c r="H17" s="129" t="s">
        <v>94</v>
      </c>
      <c r="I17" s="130">
        <v>10</v>
      </c>
      <c r="J17" s="127" t="s">
        <v>206</v>
      </c>
      <c r="K17" s="131">
        <v>0.014045486111111111</v>
      </c>
      <c r="L17" s="129" t="s">
        <v>94</v>
      </c>
      <c r="M17" s="130">
        <v>10</v>
      </c>
      <c r="N17" s="127"/>
      <c r="O17" s="131"/>
      <c r="P17" s="141"/>
      <c r="Q17" s="130"/>
      <c r="R17" s="127"/>
      <c r="S17" s="131"/>
      <c r="T17" s="141"/>
      <c r="U17" s="130"/>
    </row>
    <row r="18" spans="1:21" ht="21.75" customHeight="1">
      <c r="A18" s="140" t="s">
        <v>40</v>
      </c>
      <c r="B18" s="127" t="s">
        <v>153</v>
      </c>
      <c r="C18" s="131">
        <v>0.012250462962962963</v>
      </c>
      <c r="D18" s="129" t="s">
        <v>94</v>
      </c>
      <c r="E18" s="130">
        <v>6</v>
      </c>
      <c r="F18" s="127" t="s">
        <v>161</v>
      </c>
      <c r="G18" s="131">
        <v>0.014678703703703706</v>
      </c>
      <c r="H18" s="129" t="s">
        <v>94</v>
      </c>
      <c r="I18" s="130">
        <v>10</v>
      </c>
      <c r="J18" s="127" t="s">
        <v>281</v>
      </c>
      <c r="K18" s="131">
        <v>0.01395798611111111</v>
      </c>
      <c r="L18" s="129" t="s">
        <v>94</v>
      </c>
      <c r="M18" s="130">
        <v>10</v>
      </c>
      <c r="N18" s="127"/>
      <c r="O18" s="131"/>
      <c r="P18" s="129"/>
      <c r="Q18" s="130"/>
      <c r="R18" s="127"/>
      <c r="S18" s="131"/>
      <c r="T18" s="129"/>
      <c r="U18" s="130"/>
    </row>
    <row r="19" spans="1:21" ht="21.75" customHeight="1">
      <c r="A19" s="140" t="s">
        <v>40</v>
      </c>
      <c r="B19" s="127" t="s">
        <v>215</v>
      </c>
      <c r="C19" s="131">
        <v>0.01340300925925926</v>
      </c>
      <c r="D19" s="129" t="s">
        <v>144</v>
      </c>
      <c r="E19" s="130">
        <v>6</v>
      </c>
      <c r="F19" s="127" t="s">
        <v>327</v>
      </c>
      <c r="G19" s="131">
        <v>0.014705671296296297</v>
      </c>
      <c r="H19" s="129" t="s">
        <v>94</v>
      </c>
      <c r="I19" s="130">
        <v>10</v>
      </c>
      <c r="J19" s="127" t="s">
        <v>325</v>
      </c>
      <c r="K19" s="131">
        <v>0.014437962962962963</v>
      </c>
      <c r="L19" s="129" t="s">
        <v>94</v>
      </c>
      <c r="M19" s="130">
        <v>10</v>
      </c>
      <c r="N19" s="127"/>
      <c r="O19" s="131"/>
      <c r="P19" s="129"/>
      <c r="Q19" s="130"/>
      <c r="R19" s="127"/>
      <c r="S19" s="131"/>
      <c r="T19" s="129"/>
      <c r="U19" s="130"/>
    </row>
    <row r="20" spans="1:21" ht="21.75" customHeight="1">
      <c r="A20" s="140" t="s">
        <v>40</v>
      </c>
      <c r="B20" s="127" t="s">
        <v>316</v>
      </c>
      <c r="C20" s="131">
        <v>0.01253287037037037</v>
      </c>
      <c r="D20" s="129" t="s">
        <v>94</v>
      </c>
      <c r="E20" s="130">
        <v>6</v>
      </c>
      <c r="F20" s="127" t="s">
        <v>343</v>
      </c>
      <c r="G20" s="131">
        <v>0.014796527777777777</v>
      </c>
      <c r="H20" s="129" t="s">
        <v>94</v>
      </c>
      <c r="I20" s="130">
        <v>10</v>
      </c>
      <c r="J20" s="127" t="s">
        <v>345</v>
      </c>
      <c r="K20" s="131">
        <v>0.014572685185185183</v>
      </c>
      <c r="L20" s="129" t="s">
        <v>94</v>
      </c>
      <c r="M20" s="130">
        <v>10</v>
      </c>
      <c r="N20" s="127"/>
      <c r="O20" s="131"/>
      <c r="P20" s="129"/>
      <c r="Q20" s="130"/>
      <c r="R20" s="127"/>
      <c r="S20" s="131"/>
      <c r="T20" s="129"/>
      <c r="U20" s="130"/>
    </row>
    <row r="21" spans="1:21" ht="21.75" customHeight="1">
      <c r="A21" s="140" t="s">
        <v>40</v>
      </c>
      <c r="B21" s="127" t="s">
        <v>319</v>
      </c>
      <c r="C21" s="131">
        <v>0.012496759259259261</v>
      </c>
      <c r="D21" s="129" t="s">
        <v>94</v>
      </c>
      <c r="E21" s="130">
        <v>6</v>
      </c>
      <c r="F21" s="127" t="s">
        <v>375</v>
      </c>
      <c r="G21" s="131">
        <v>0.014619444444444444</v>
      </c>
      <c r="H21" s="129" t="s">
        <v>94</v>
      </c>
      <c r="I21" s="130">
        <v>10</v>
      </c>
      <c r="J21" s="127" t="s">
        <v>368</v>
      </c>
      <c r="K21" s="131">
        <v>0.014432523148148147</v>
      </c>
      <c r="L21" s="129" t="s">
        <v>94</v>
      </c>
      <c r="M21" s="130">
        <v>10</v>
      </c>
      <c r="N21" s="127"/>
      <c r="O21" s="131"/>
      <c r="P21" s="129"/>
      <c r="Q21" s="130"/>
      <c r="R21" s="127"/>
      <c r="S21" s="131"/>
      <c r="T21" s="129"/>
      <c r="U21" s="130"/>
    </row>
    <row r="22" spans="1:21" ht="21.75" customHeight="1">
      <c r="A22" s="133" t="s">
        <v>39</v>
      </c>
      <c r="B22" s="142"/>
      <c r="C22" s="135">
        <f>800*(COUNTA(C17:C21))</f>
        <v>4000</v>
      </c>
      <c r="D22" s="142"/>
      <c r="E22" s="139">
        <f>SUM(E17:E21)</f>
        <v>30</v>
      </c>
      <c r="F22" s="142"/>
      <c r="G22" s="135">
        <f>800*(COUNTA(G17:G21))</f>
        <v>4000</v>
      </c>
      <c r="H22" s="142"/>
      <c r="I22" s="139">
        <f>SUM(I17:I21)</f>
        <v>50</v>
      </c>
      <c r="J22" s="142"/>
      <c r="K22" s="135">
        <f>800*(COUNTA(K17:K21))</f>
        <v>4000</v>
      </c>
      <c r="L22" s="142"/>
      <c r="M22" s="139">
        <f>SUM(M17:M21)</f>
        <v>50</v>
      </c>
      <c r="N22" s="142"/>
      <c r="O22" s="135">
        <f>800*(COUNTA(O17:O21))</f>
        <v>0</v>
      </c>
      <c r="P22" s="142"/>
      <c r="Q22" s="139">
        <f>SUM(Q17:Q21)</f>
        <v>0</v>
      </c>
      <c r="R22" s="142"/>
      <c r="S22" s="135">
        <f>800*(COUNTA(S17:S21))</f>
        <v>0</v>
      </c>
      <c r="T22" s="142"/>
      <c r="U22" s="139">
        <f>SUM(U17:U21)</f>
        <v>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766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39.025</v>
      </c>
      <c r="S26" s="151"/>
      <c r="T26" s="150" t="s">
        <v>6</v>
      </c>
    </row>
    <row r="27" spans="1:20" ht="21.75" customHeight="1">
      <c r="A27" s="126" t="s">
        <v>44</v>
      </c>
      <c r="B27" s="127" t="s">
        <v>130</v>
      </c>
      <c r="C27" s="132">
        <v>0.02369756944444444</v>
      </c>
      <c r="D27" s="152" t="s">
        <v>94</v>
      </c>
      <c r="E27" s="130">
        <v>30</v>
      </c>
      <c r="F27" s="127" t="s">
        <v>310</v>
      </c>
      <c r="G27" s="153" t="s">
        <v>312</v>
      </c>
      <c r="H27" s="132" t="s">
        <v>94</v>
      </c>
      <c r="I27" s="130">
        <v>40</v>
      </c>
      <c r="J27" s="127" t="s">
        <v>182</v>
      </c>
      <c r="K27" s="153" t="s">
        <v>183</v>
      </c>
      <c r="L27" s="132" t="s">
        <v>94</v>
      </c>
      <c r="M27" s="130">
        <v>40</v>
      </c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 t="s">
        <v>170</v>
      </c>
      <c r="C28" s="157">
        <v>1325</v>
      </c>
      <c r="D28" s="152" t="s">
        <v>94</v>
      </c>
      <c r="E28" s="130">
        <v>30</v>
      </c>
      <c r="F28" s="127" t="s">
        <v>282</v>
      </c>
      <c r="G28" s="157">
        <v>1100</v>
      </c>
      <c r="H28" s="157" t="s">
        <v>94</v>
      </c>
      <c r="I28" s="130">
        <v>40</v>
      </c>
      <c r="J28" s="127" t="s">
        <v>174</v>
      </c>
      <c r="K28" s="157">
        <v>1175</v>
      </c>
      <c r="L28" s="127" t="s">
        <v>94</v>
      </c>
      <c r="M28" s="130">
        <v>40</v>
      </c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 t="s">
        <v>156</v>
      </c>
      <c r="C29" s="157">
        <v>1925</v>
      </c>
      <c r="D29" s="153" t="s">
        <v>94</v>
      </c>
      <c r="E29" s="130">
        <v>35</v>
      </c>
      <c r="F29" s="127" t="s">
        <v>286</v>
      </c>
      <c r="G29" s="157">
        <v>1625</v>
      </c>
      <c r="H29" s="157" t="s">
        <v>94</v>
      </c>
      <c r="I29" s="130">
        <v>50</v>
      </c>
      <c r="J29" s="127" t="s">
        <v>193</v>
      </c>
      <c r="K29" s="157">
        <v>1675</v>
      </c>
      <c r="L29" s="127" t="s">
        <v>94</v>
      </c>
      <c r="M29" s="130">
        <v>50</v>
      </c>
      <c r="N29" s="158"/>
      <c r="S29" s="240"/>
      <c r="T29" s="241"/>
      <c r="U29" s="242"/>
    </row>
    <row r="30" spans="1:21" ht="21.75" customHeight="1">
      <c r="A30" s="126" t="s">
        <v>48</v>
      </c>
      <c r="B30" s="127" t="s">
        <v>169</v>
      </c>
      <c r="C30" s="157">
        <v>2575</v>
      </c>
      <c r="D30" s="153" t="s">
        <v>94</v>
      </c>
      <c r="E30" s="130">
        <v>60</v>
      </c>
      <c r="F30" s="127" t="s">
        <v>234</v>
      </c>
      <c r="G30" s="157">
        <v>2100</v>
      </c>
      <c r="H30" s="157" t="s">
        <v>94</v>
      </c>
      <c r="I30" s="130">
        <v>80</v>
      </c>
      <c r="J30" s="127" t="s">
        <v>191</v>
      </c>
      <c r="K30" s="157">
        <v>2225</v>
      </c>
      <c r="L30" s="127" t="s">
        <v>94</v>
      </c>
      <c r="M30" s="130">
        <v>80</v>
      </c>
      <c r="N30" s="158"/>
      <c r="R30" s="161"/>
      <c r="S30" s="159"/>
      <c r="T30" s="160"/>
      <c r="U30" s="160"/>
    </row>
    <row r="31" spans="1:21" ht="21.75" customHeight="1">
      <c r="A31" s="133" t="s">
        <v>39</v>
      </c>
      <c r="B31" s="127"/>
      <c r="C31" s="162">
        <f>SUM(C30+C29+C28+(IF(COUNTBLANK(C27),0,1500)))</f>
        <v>7325</v>
      </c>
      <c r="D31" s="152"/>
      <c r="E31" s="163">
        <f>SUM(E27:E30)</f>
        <v>155</v>
      </c>
      <c r="F31" s="130"/>
      <c r="G31" s="162">
        <f>SUM(G30+G29+G28+(IF(COUNTBLANK(G27),0,1500)))</f>
        <v>6325</v>
      </c>
      <c r="H31" s="162"/>
      <c r="I31" s="163">
        <f>SUM(I27:I30)</f>
        <v>210</v>
      </c>
      <c r="J31" s="152"/>
      <c r="K31" s="162">
        <f>SUM(K30+K29+K28+(IF(COUNTBLANK(K27),0,1500)))</f>
        <v>6575</v>
      </c>
      <c r="L31" s="127"/>
      <c r="M31" s="163">
        <f>SUM(M27:M30)</f>
        <v>210</v>
      </c>
      <c r="N31" s="164"/>
      <c r="S31" s="240" t="s">
        <v>47</v>
      </c>
      <c r="T31" s="241"/>
      <c r="U31" s="242"/>
    </row>
    <row r="32" spans="18:20" ht="12">
      <c r="R32" s="245"/>
      <c r="S32" s="246"/>
      <c r="T32" s="247"/>
    </row>
  </sheetData>
  <sheetProtection/>
  <mergeCells count="44">
    <mergeCell ref="A6:A7"/>
    <mergeCell ref="B6:E7"/>
    <mergeCell ref="F6:I7"/>
    <mergeCell ref="J6:M7"/>
    <mergeCell ref="L8:L9"/>
    <mergeCell ref="B8:B9"/>
    <mergeCell ref="G8:G9"/>
    <mergeCell ref="N6:Q7"/>
    <mergeCell ref="R6:U7"/>
    <mergeCell ref="G1:Q1"/>
    <mergeCell ref="H2:P3"/>
    <mergeCell ref="R2:U3"/>
    <mergeCell ref="H4:P4"/>
    <mergeCell ref="S4:T4"/>
    <mergeCell ref="A1:E5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A8:A9"/>
    <mergeCell ref="C8:C9"/>
    <mergeCell ref="D8:D9"/>
    <mergeCell ref="E8:E9"/>
    <mergeCell ref="F8:F9"/>
    <mergeCell ref="H8:H9"/>
    <mergeCell ref="I8:I9"/>
    <mergeCell ref="J8:J9"/>
    <mergeCell ref="K8:K9"/>
    <mergeCell ref="S31:U31"/>
    <mergeCell ref="O26:Q27"/>
    <mergeCell ref="R28:S28"/>
    <mergeCell ref="S29:U29"/>
    <mergeCell ref="R32:T32"/>
    <mergeCell ref="S8:S9"/>
    <mergeCell ref="T8:T9"/>
    <mergeCell ref="U8:U9"/>
    <mergeCell ref="A16:T16"/>
    <mergeCell ref="R24:T2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3">
      <selection activeCell="S31" sqref="S31:U31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354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59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62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26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182" t="s">
        <v>377</v>
      </c>
      <c r="C10" s="186">
        <v>0.005167361111111111</v>
      </c>
      <c r="D10" s="184" t="s">
        <v>144</v>
      </c>
      <c r="E10" s="185">
        <v>3</v>
      </c>
      <c r="F10" s="127"/>
      <c r="G10" s="131"/>
      <c r="H10" s="129"/>
      <c r="I10" s="130"/>
      <c r="J10" s="127"/>
      <c r="K10" s="132"/>
      <c r="L10" s="129"/>
      <c r="M10" s="130"/>
      <c r="N10" s="127"/>
      <c r="O10" s="132"/>
      <c r="P10" s="129"/>
      <c r="Q10" s="130"/>
      <c r="R10" s="127"/>
      <c r="S10" s="132"/>
      <c r="T10" s="129"/>
      <c r="U10" s="130"/>
    </row>
    <row r="11" spans="1:21" ht="21.75" customHeight="1">
      <c r="A11" s="126" t="s">
        <v>38</v>
      </c>
      <c r="B11" s="127"/>
      <c r="C11" s="128"/>
      <c r="D11" s="129"/>
      <c r="E11" s="130"/>
      <c r="F11" s="127"/>
      <c r="G11" s="131"/>
      <c r="H11" s="129"/>
      <c r="I11" s="130"/>
      <c r="J11" s="127"/>
      <c r="K11" s="132"/>
      <c r="L11" s="129"/>
      <c r="M11" s="130"/>
      <c r="N11" s="127"/>
      <c r="O11" s="132"/>
      <c r="P11" s="129"/>
      <c r="Q11" s="130"/>
      <c r="R11" s="127"/>
      <c r="S11" s="132"/>
      <c r="T11" s="129"/>
      <c r="U11" s="130"/>
    </row>
    <row r="12" spans="1:21" ht="21.75" customHeight="1">
      <c r="A12" s="126" t="s">
        <v>38</v>
      </c>
      <c r="B12" s="127"/>
      <c r="C12" s="128"/>
      <c r="D12" s="129"/>
      <c r="E12" s="130"/>
      <c r="F12" s="127"/>
      <c r="G12" s="131"/>
      <c r="H12" s="129"/>
      <c r="I12" s="130"/>
      <c r="J12" s="127"/>
      <c r="K12" s="132"/>
      <c r="L12" s="129"/>
      <c r="M12" s="130"/>
      <c r="N12" s="127"/>
      <c r="O12" s="132"/>
      <c r="P12" s="129"/>
      <c r="Q12" s="130"/>
      <c r="R12" s="127"/>
      <c r="S12" s="132"/>
      <c r="T12" s="129"/>
      <c r="U12" s="130"/>
    </row>
    <row r="13" spans="1:21" ht="21.75" customHeight="1">
      <c r="A13" s="126" t="s">
        <v>38</v>
      </c>
      <c r="B13" s="127"/>
      <c r="C13" s="128"/>
      <c r="D13" s="129"/>
      <c r="E13" s="130"/>
      <c r="F13" s="127"/>
      <c r="G13" s="131"/>
      <c r="H13" s="129"/>
      <c r="I13" s="130"/>
      <c r="J13" s="127"/>
      <c r="K13" s="132"/>
      <c r="L13" s="129"/>
      <c r="M13" s="130"/>
      <c r="N13" s="127"/>
      <c r="O13" s="132"/>
      <c r="P13" s="129"/>
      <c r="Q13" s="130"/>
      <c r="R13" s="127"/>
      <c r="S13" s="132"/>
      <c r="T13" s="129"/>
      <c r="U13" s="130"/>
    </row>
    <row r="14" spans="1:21" ht="21.75" customHeight="1">
      <c r="A14" s="126" t="s">
        <v>38</v>
      </c>
      <c r="B14" s="127"/>
      <c r="C14" s="128"/>
      <c r="D14" s="129"/>
      <c r="E14" s="130"/>
      <c r="F14" s="127"/>
      <c r="G14" s="131"/>
      <c r="H14" s="129"/>
      <c r="I14" s="130"/>
      <c r="J14" s="127"/>
      <c r="K14" s="132"/>
      <c r="L14" s="129"/>
      <c r="M14" s="130"/>
      <c r="N14" s="127"/>
      <c r="O14" s="132"/>
      <c r="P14" s="129"/>
      <c r="Q14" s="130"/>
      <c r="R14" s="127"/>
      <c r="S14" s="132"/>
      <c r="T14" s="129"/>
      <c r="U14" s="130"/>
    </row>
    <row r="15" spans="1:21" ht="21.75" customHeight="1">
      <c r="A15" s="133" t="s">
        <v>39</v>
      </c>
      <c r="B15" s="134"/>
      <c r="C15" s="135">
        <f>400*(COUNTA(C10:C14))</f>
        <v>400</v>
      </c>
      <c r="D15" s="136"/>
      <c r="E15" s="137">
        <f>SUM(E10:E14)</f>
        <v>3</v>
      </c>
      <c r="F15" s="138"/>
      <c r="G15" s="135">
        <f>400*(COUNTA(G10:G14))</f>
        <v>0</v>
      </c>
      <c r="H15" s="138"/>
      <c r="I15" s="137">
        <f>SUM(I10:I14)</f>
        <v>0</v>
      </c>
      <c r="J15" s="138"/>
      <c r="K15" s="135">
        <f>400*(COUNTA(K10:K14))</f>
        <v>0</v>
      </c>
      <c r="L15" s="138"/>
      <c r="M15" s="137">
        <f>SUM(M10:M14)</f>
        <v>0</v>
      </c>
      <c r="N15" s="138"/>
      <c r="O15" s="135">
        <f>400*(COUNTA(O10:O14))</f>
        <v>0</v>
      </c>
      <c r="P15" s="138"/>
      <c r="Q15" s="137">
        <f>SUM(Q10:Q14)</f>
        <v>0</v>
      </c>
      <c r="R15" s="138"/>
      <c r="S15" s="135">
        <f>400*(COUNTA(S10:S14))</f>
        <v>0</v>
      </c>
      <c r="T15" s="138"/>
      <c r="U15" s="139">
        <f>SUM(U10:U14)</f>
        <v>0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27"/>
      <c r="C17" s="131"/>
      <c r="D17" s="129"/>
      <c r="E17" s="130"/>
      <c r="F17" s="127"/>
      <c r="G17" s="131"/>
      <c r="H17" s="129"/>
      <c r="I17" s="130"/>
      <c r="J17" s="127"/>
      <c r="K17" s="131"/>
      <c r="L17" s="129"/>
      <c r="M17" s="130"/>
      <c r="N17" s="127"/>
      <c r="O17" s="131"/>
      <c r="P17" s="141"/>
      <c r="Q17" s="130"/>
      <c r="R17" s="127"/>
      <c r="S17" s="131"/>
      <c r="T17" s="141"/>
      <c r="U17" s="130"/>
    </row>
    <row r="18" spans="1:21" ht="21.75" customHeight="1">
      <c r="A18" s="140" t="s">
        <v>40</v>
      </c>
      <c r="B18" s="127"/>
      <c r="C18" s="131"/>
      <c r="D18" s="129"/>
      <c r="E18" s="130"/>
      <c r="F18" s="127"/>
      <c r="G18" s="131"/>
      <c r="H18" s="129"/>
      <c r="I18" s="130"/>
      <c r="J18" s="127"/>
      <c r="K18" s="131"/>
      <c r="L18" s="129"/>
      <c r="M18" s="130"/>
      <c r="N18" s="127"/>
      <c r="O18" s="131"/>
      <c r="P18" s="129"/>
      <c r="Q18" s="130"/>
      <c r="R18" s="127"/>
      <c r="S18" s="131"/>
      <c r="T18" s="129"/>
      <c r="U18" s="130"/>
    </row>
    <row r="19" spans="1:21" ht="21.75" customHeight="1">
      <c r="A19" s="140" t="s">
        <v>40</v>
      </c>
      <c r="B19" s="127"/>
      <c r="C19" s="131"/>
      <c r="D19" s="129"/>
      <c r="E19" s="130"/>
      <c r="F19" s="127"/>
      <c r="G19" s="131"/>
      <c r="H19" s="129"/>
      <c r="I19" s="130"/>
      <c r="J19" s="127"/>
      <c r="K19" s="131"/>
      <c r="L19" s="129"/>
      <c r="M19" s="130"/>
      <c r="N19" s="127"/>
      <c r="O19" s="131"/>
      <c r="P19" s="129"/>
      <c r="Q19" s="130"/>
      <c r="R19" s="127"/>
      <c r="S19" s="131"/>
      <c r="T19" s="129"/>
      <c r="U19" s="130"/>
    </row>
    <row r="20" spans="1:21" ht="21.75" customHeight="1">
      <c r="A20" s="140" t="s">
        <v>40</v>
      </c>
      <c r="B20" s="127"/>
      <c r="C20" s="131"/>
      <c r="D20" s="129"/>
      <c r="E20" s="130"/>
      <c r="F20" s="127"/>
      <c r="G20" s="131"/>
      <c r="H20" s="129"/>
      <c r="I20" s="130"/>
      <c r="J20" s="127"/>
      <c r="K20" s="131"/>
      <c r="L20" s="129"/>
      <c r="M20" s="130"/>
      <c r="N20" s="127"/>
      <c r="O20" s="131"/>
      <c r="P20" s="129"/>
      <c r="Q20" s="130"/>
      <c r="R20" s="127"/>
      <c r="S20" s="131"/>
      <c r="T20" s="129"/>
      <c r="U20" s="130"/>
    </row>
    <row r="21" spans="1:21" ht="21.75" customHeight="1">
      <c r="A21" s="140" t="s">
        <v>40</v>
      </c>
      <c r="B21" s="127"/>
      <c r="C21" s="131"/>
      <c r="D21" s="129"/>
      <c r="E21" s="130"/>
      <c r="F21" s="127"/>
      <c r="G21" s="131"/>
      <c r="H21" s="129"/>
      <c r="I21" s="130"/>
      <c r="J21" s="127"/>
      <c r="K21" s="131"/>
      <c r="L21" s="129"/>
      <c r="M21" s="130"/>
      <c r="N21" s="127"/>
      <c r="O21" s="131"/>
      <c r="P21" s="129"/>
      <c r="Q21" s="130"/>
      <c r="R21" s="127"/>
      <c r="S21" s="131"/>
      <c r="T21" s="129"/>
      <c r="U21" s="130"/>
    </row>
    <row r="22" spans="1:21" ht="21.75" customHeight="1">
      <c r="A22" s="133" t="s">
        <v>39</v>
      </c>
      <c r="B22" s="142"/>
      <c r="C22" s="135">
        <f>800*(COUNTA(C17:C21))</f>
        <v>0</v>
      </c>
      <c r="D22" s="142"/>
      <c r="E22" s="139">
        <f>SUM(E17:E21)</f>
        <v>0</v>
      </c>
      <c r="F22" s="142"/>
      <c r="G22" s="135">
        <f>800*(COUNTA(G17:G21))</f>
        <v>0</v>
      </c>
      <c r="H22" s="142"/>
      <c r="I22" s="139">
        <f>SUM(I17:I21)</f>
        <v>0</v>
      </c>
      <c r="J22" s="142"/>
      <c r="K22" s="135">
        <f>800*(COUNTA(K17:K21))</f>
        <v>0</v>
      </c>
      <c r="L22" s="142"/>
      <c r="M22" s="139">
        <f>SUM(M17:M21)</f>
        <v>0</v>
      </c>
      <c r="N22" s="142"/>
      <c r="O22" s="135">
        <f>800*(COUNTA(O17:O21))</f>
        <v>0</v>
      </c>
      <c r="P22" s="142"/>
      <c r="Q22" s="139">
        <f>SUM(Q17:Q21)</f>
        <v>0</v>
      </c>
      <c r="R22" s="142"/>
      <c r="S22" s="135">
        <f>800*(COUNTA(S17:S21))</f>
        <v>0</v>
      </c>
      <c r="T22" s="142"/>
      <c r="U22" s="139">
        <f>SUM(U17:U21)</f>
        <v>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3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0.4</v>
      </c>
      <c r="S26" s="151"/>
      <c r="T26" s="150" t="s">
        <v>6</v>
      </c>
    </row>
    <row r="27" spans="1:20" ht="21.75" customHeight="1">
      <c r="A27" s="126" t="s">
        <v>44</v>
      </c>
      <c r="B27" s="127"/>
      <c r="C27" s="132"/>
      <c r="D27" s="152"/>
      <c r="E27" s="130"/>
      <c r="F27" s="127"/>
      <c r="G27" s="132"/>
      <c r="H27" s="132"/>
      <c r="I27" s="130"/>
      <c r="J27" s="127"/>
      <c r="K27" s="132"/>
      <c r="L27" s="127"/>
      <c r="M27" s="130"/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/>
      <c r="C28" s="157"/>
      <c r="D28" s="152"/>
      <c r="E28" s="130"/>
      <c r="F28" s="127"/>
      <c r="G28" s="157"/>
      <c r="H28" s="157"/>
      <c r="I28" s="130"/>
      <c r="J28" s="127"/>
      <c r="K28" s="157"/>
      <c r="L28" s="127"/>
      <c r="M28" s="130"/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/>
      <c r="C29" s="157"/>
      <c r="D29" s="153"/>
      <c r="E29" s="130"/>
      <c r="F29" s="127"/>
      <c r="G29" s="157"/>
      <c r="H29" s="157"/>
      <c r="I29" s="130"/>
      <c r="J29" s="127"/>
      <c r="K29" s="157"/>
      <c r="L29" s="127"/>
      <c r="M29" s="130"/>
      <c r="N29" s="158"/>
      <c r="S29" s="240"/>
      <c r="T29" s="241"/>
      <c r="U29" s="242"/>
    </row>
    <row r="30" spans="1:21" ht="21.75" customHeight="1">
      <c r="A30" s="126" t="s">
        <v>48</v>
      </c>
      <c r="B30" s="127"/>
      <c r="C30" s="157"/>
      <c r="D30" s="153"/>
      <c r="E30" s="130"/>
      <c r="F30" s="127"/>
      <c r="G30" s="157"/>
      <c r="H30" s="157"/>
      <c r="I30" s="130"/>
      <c r="J30" s="127"/>
      <c r="K30" s="157"/>
      <c r="L30" s="127"/>
      <c r="M30" s="130"/>
      <c r="N30" s="158"/>
      <c r="R30" s="161"/>
      <c r="S30" s="159"/>
      <c r="T30" s="160"/>
      <c r="U30" s="160"/>
    </row>
    <row r="31" spans="1:21" ht="21.75" customHeight="1">
      <c r="A31" s="133" t="s">
        <v>39</v>
      </c>
      <c r="B31" s="127"/>
      <c r="C31" s="162">
        <f>SUM(C30+C29+C28+(IF(COUNTBLANK(C27),0,1500)))</f>
        <v>0</v>
      </c>
      <c r="D31" s="152"/>
      <c r="E31" s="163">
        <f>SUM(E27:E30)</f>
        <v>0</v>
      </c>
      <c r="F31" s="130"/>
      <c r="G31" s="162">
        <f>SUM(G30+G29+G28+(IF(COUNTBLANK(G27),0,1500)))</f>
        <v>0</v>
      </c>
      <c r="H31" s="162"/>
      <c r="I31" s="163">
        <f>SUM(I27:I30)</f>
        <v>0</v>
      </c>
      <c r="J31" s="152"/>
      <c r="K31" s="162">
        <f>SUM(K30+K29+K28+(IF(COUNTBLANK(K27),0,1500)))</f>
        <v>0</v>
      </c>
      <c r="L31" s="127"/>
      <c r="M31" s="163">
        <f>SUM(M27:M30)</f>
        <v>0</v>
      </c>
      <c r="N31" s="164"/>
      <c r="S31" s="240" t="s">
        <v>47</v>
      </c>
      <c r="T31" s="241"/>
      <c r="U31" s="242"/>
    </row>
    <row r="32" spans="18:20" ht="12">
      <c r="R32" s="245"/>
      <c r="S32" s="246"/>
      <c r="T32" s="247"/>
    </row>
  </sheetData>
  <sheetProtection/>
  <mergeCells count="44">
    <mergeCell ref="O26:Q27"/>
    <mergeCell ref="R28:S28"/>
    <mergeCell ref="S29:U2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G8:G9"/>
    <mergeCell ref="H8:H9"/>
    <mergeCell ref="I8:I9"/>
    <mergeCell ref="J8:J9"/>
    <mergeCell ref="K8:K9"/>
    <mergeCell ref="L8:L9"/>
    <mergeCell ref="J6:M7"/>
    <mergeCell ref="N6:Q7"/>
    <mergeCell ref="R6:U7"/>
    <mergeCell ref="A8:A9"/>
    <mergeCell ref="B8:B9"/>
    <mergeCell ref="C8:C9"/>
    <mergeCell ref="D8:D9"/>
    <mergeCell ref="E8:E9"/>
    <mergeCell ref="F8:F9"/>
    <mergeCell ref="R8:R9"/>
    <mergeCell ref="S31:U31"/>
    <mergeCell ref="A1:E5"/>
    <mergeCell ref="G1:Q1"/>
    <mergeCell ref="H2:P3"/>
    <mergeCell ref="R2:U3"/>
    <mergeCell ref="H4:P4"/>
    <mergeCell ref="S4:T4"/>
    <mergeCell ref="A6:A7"/>
    <mergeCell ref="B6:E7"/>
    <mergeCell ref="F6:I7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12">
      <selection activeCell="S31" sqref="S31:U31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208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59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62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26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127"/>
      <c r="C10" s="128"/>
      <c r="D10" s="129"/>
      <c r="E10" s="130"/>
      <c r="F10" s="127"/>
      <c r="G10" s="131"/>
      <c r="H10" s="129"/>
      <c r="I10" s="130"/>
      <c r="J10" s="127"/>
      <c r="K10" s="132"/>
      <c r="L10" s="129"/>
      <c r="M10" s="130"/>
      <c r="N10" s="127"/>
      <c r="O10" s="132"/>
      <c r="P10" s="129"/>
      <c r="Q10" s="130"/>
      <c r="R10" s="127"/>
      <c r="S10" s="132"/>
      <c r="T10" s="129"/>
      <c r="U10" s="130"/>
    </row>
    <row r="11" spans="1:21" ht="21.75" customHeight="1">
      <c r="A11" s="126" t="s">
        <v>38</v>
      </c>
      <c r="B11" s="127"/>
      <c r="C11" s="128"/>
      <c r="D11" s="129"/>
      <c r="E11" s="130"/>
      <c r="F11" s="127"/>
      <c r="G11" s="131"/>
      <c r="H11" s="129"/>
      <c r="I11" s="130"/>
      <c r="J11" s="127"/>
      <c r="K11" s="132"/>
      <c r="L11" s="129"/>
      <c r="M11" s="130"/>
      <c r="N11" s="127"/>
      <c r="O11" s="132"/>
      <c r="P11" s="129"/>
      <c r="Q11" s="130"/>
      <c r="R11" s="127"/>
      <c r="S11" s="132"/>
      <c r="T11" s="129"/>
      <c r="U11" s="130"/>
    </row>
    <row r="12" spans="1:21" ht="21.75" customHeight="1">
      <c r="A12" s="126" t="s">
        <v>38</v>
      </c>
      <c r="B12" s="127"/>
      <c r="C12" s="128"/>
      <c r="D12" s="129"/>
      <c r="E12" s="130"/>
      <c r="F12" s="127"/>
      <c r="G12" s="131"/>
      <c r="H12" s="129"/>
      <c r="I12" s="130"/>
      <c r="J12" s="127"/>
      <c r="K12" s="132"/>
      <c r="L12" s="129"/>
      <c r="M12" s="130"/>
      <c r="N12" s="127"/>
      <c r="O12" s="132"/>
      <c r="P12" s="129"/>
      <c r="Q12" s="130"/>
      <c r="R12" s="127"/>
      <c r="S12" s="132"/>
      <c r="T12" s="129"/>
      <c r="U12" s="130"/>
    </row>
    <row r="13" spans="1:21" ht="21.75" customHeight="1">
      <c r="A13" s="126" t="s">
        <v>38</v>
      </c>
      <c r="B13" s="127"/>
      <c r="C13" s="128"/>
      <c r="D13" s="129"/>
      <c r="E13" s="130"/>
      <c r="F13" s="127"/>
      <c r="G13" s="131"/>
      <c r="H13" s="129"/>
      <c r="I13" s="130"/>
      <c r="J13" s="127"/>
      <c r="K13" s="132"/>
      <c r="L13" s="129"/>
      <c r="M13" s="130"/>
      <c r="N13" s="127"/>
      <c r="O13" s="132"/>
      <c r="P13" s="129"/>
      <c r="Q13" s="130"/>
      <c r="R13" s="127"/>
      <c r="S13" s="132"/>
      <c r="T13" s="129"/>
      <c r="U13" s="130"/>
    </row>
    <row r="14" spans="1:21" ht="21.75" customHeight="1">
      <c r="A14" s="126" t="s">
        <v>38</v>
      </c>
      <c r="B14" s="127"/>
      <c r="C14" s="128"/>
      <c r="D14" s="129"/>
      <c r="E14" s="130"/>
      <c r="F14" s="127"/>
      <c r="G14" s="131"/>
      <c r="H14" s="129"/>
      <c r="I14" s="130"/>
      <c r="J14" s="127"/>
      <c r="K14" s="132"/>
      <c r="L14" s="129"/>
      <c r="M14" s="130"/>
      <c r="N14" s="127"/>
      <c r="O14" s="132"/>
      <c r="P14" s="129"/>
      <c r="Q14" s="130"/>
      <c r="R14" s="127"/>
      <c r="S14" s="132"/>
      <c r="T14" s="129"/>
      <c r="U14" s="130"/>
    </row>
    <row r="15" spans="1:21" ht="21.75" customHeight="1">
      <c r="A15" s="133" t="s">
        <v>39</v>
      </c>
      <c r="B15" s="134"/>
      <c r="C15" s="135">
        <f>400*(COUNTA(C10:C14))</f>
        <v>0</v>
      </c>
      <c r="D15" s="136"/>
      <c r="E15" s="137">
        <f>SUM(E10:E14)</f>
        <v>0</v>
      </c>
      <c r="F15" s="138"/>
      <c r="G15" s="135">
        <f>400*(COUNTA(G10:G14))</f>
        <v>0</v>
      </c>
      <c r="H15" s="138"/>
      <c r="I15" s="137">
        <f>SUM(I10:I14)</f>
        <v>0</v>
      </c>
      <c r="J15" s="138"/>
      <c r="K15" s="135">
        <f>400*(COUNTA(K10:K14))</f>
        <v>0</v>
      </c>
      <c r="L15" s="138"/>
      <c r="M15" s="137">
        <f>SUM(M10:M14)</f>
        <v>0</v>
      </c>
      <c r="N15" s="138"/>
      <c r="O15" s="135">
        <f>400*(COUNTA(O10:O14))</f>
        <v>0</v>
      </c>
      <c r="P15" s="138"/>
      <c r="Q15" s="137">
        <f>SUM(Q10:Q14)</f>
        <v>0</v>
      </c>
      <c r="R15" s="138"/>
      <c r="S15" s="135">
        <f>400*(COUNTA(S10:S14))</f>
        <v>0</v>
      </c>
      <c r="T15" s="138"/>
      <c r="U15" s="139">
        <f>SUM(U10:U14)</f>
        <v>0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27"/>
      <c r="C17" s="131"/>
      <c r="D17" s="129"/>
      <c r="E17" s="130"/>
      <c r="F17" s="127"/>
      <c r="G17" s="131"/>
      <c r="H17" s="129"/>
      <c r="I17" s="130"/>
      <c r="J17" s="127"/>
      <c r="K17" s="131"/>
      <c r="L17" s="129"/>
      <c r="M17" s="130"/>
      <c r="N17" s="127"/>
      <c r="O17" s="131"/>
      <c r="P17" s="141"/>
      <c r="Q17" s="130"/>
      <c r="R17" s="127"/>
      <c r="S17" s="131"/>
      <c r="T17" s="141"/>
      <c r="U17" s="130"/>
    </row>
    <row r="18" spans="1:21" ht="21.75" customHeight="1">
      <c r="A18" s="140" t="s">
        <v>40</v>
      </c>
      <c r="B18" s="127"/>
      <c r="C18" s="131"/>
      <c r="D18" s="129"/>
      <c r="E18" s="130"/>
      <c r="F18" s="127"/>
      <c r="G18" s="131"/>
      <c r="H18" s="129"/>
      <c r="I18" s="130"/>
      <c r="J18" s="127"/>
      <c r="K18" s="131"/>
      <c r="L18" s="129"/>
      <c r="M18" s="130"/>
      <c r="N18" s="127"/>
      <c r="O18" s="131"/>
      <c r="P18" s="129"/>
      <c r="Q18" s="130"/>
      <c r="R18" s="127"/>
      <c r="S18" s="131"/>
      <c r="T18" s="129"/>
      <c r="U18" s="130"/>
    </row>
    <row r="19" spans="1:21" ht="21.75" customHeight="1">
      <c r="A19" s="140" t="s">
        <v>40</v>
      </c>
      <c r="B19" s="127"/>
      <c r="C19" s="131"/>
      <c r="D19" s="129"/>
      <c r="E19" s="130"/>
      <c r="F19" s="127"/>
      <c r="G19" s="131"/>
      <c r="H19" s="129"/>
      <c r="I19" s="130"/>
      <c r="J19" s="127"/>
      <c r="K19" s="131"/>
      <c r="L19" s="129"/>
      <c r="M19" s="130"/>
      <c r="N19" s="127"/>
      <c r="O19" s="131"/>
      <c r="P19" s="129"/>
      <c r="Q19" s="130"/>
      <c r="R19" s="127"/>
      <c r="S19" s="131"/>
      <c r="T19" s="129"/>
      <c r="U19" s="130"/>
    </row>
    <row r="20" spans="1:21" ht="21.75" customHeight="1">
      <c r="A20" s="140" t="s">
        <v>40</v>
      </c>
      <c r="B20" s="127"/>
      <c r="C20" s="131"/>
      <c r="D20" s="129"/>
      <c r="E20" s="130"/>
      <c r="F20" s="127"/>
      <c r="G20" s="131"/>
      <c r="H20" s="129"/>
      <c r="I20" s="130"/>
      <c r="J20" s="127"/>
      <c r="K20" s="131"/>
      <c r="L20" s="129"/>
      <c r="M20" s="130"/>
      <c r="N20" s="127"/>
      <c r="O20" s="131"/>
      <c r="P20" s="129"/>
      <c r="Q20" s="130"/>
      <c r="R20" s="127"/>
      <c r="S20" s="131"/>
      <c r="T20" s="129"/>
      <c r="U20" s="130"/>
    </row>
    <row r="21" spans="1:21" ht="21.75" customHeight="1">
      <c r="A21" s="140" t="s">
        <v>40</v>
      </c>
      <c r="B21" s="127"/>
      <c r="C21" s="131"/>
      <c r="D21" s="129"/>
      <c r="E21" s="130"/>
      <c r="F21" s="127"/>
      <c r="G21" s="131"/>
      <c r="H21" s="129"/>
      <c r="I21" s="130"/>
      <c r="J21" s="127"/>
      <c r="K21" s="131"/>
      <c r="L21" s="129"/>
      <c r="M21" s="130"/>
      <c r="N21" s="127"/>
      <c r="O21" s="131"/>
      <c r="P21" s="129"/>
      <c r="Q21" s="130"/>
      <c r="R21" s="127"/>
      <c r="S21" s="131"/>
      <c r="T21" s="129"/>
      <c r="U21" s="130"/>
    </row>
    <row r="22" spans="1:21" ht="21.75" customHeight="1">
      <c r="A22" s="133" t="s">
        <v>39</v>
      </c>
      <c r="B22" s="142"/>
      <c r="C22" s="135">
        <f>800*(COUNTA(C17:C21))</f>
        <v>0</v>
      </c>
      <c r="D22" s="142"/>
      <c r="E22" s="139">
        <f>SUM(E17:E21)</f>
        <v>0</v>
      </c>
      <c r="F22" s="142"/>
      <c r="G22" s="135">
        <f>800*(COUNTA(G17:G21))</f>
        <v>0</v>
      </c>
      <c r="H22" s="142"/>
      <c r="I22" s="139">
        <f>SUM(I17:I21)</f>
        <v>0</v>
      </c>
      <c r="J22" s="142"/>
      <c r="K22" s="135">
        <f>800*(COUNTA(K17:K21))</f>
        <v>0</v>
      </c>
      <c r="L22" s="142"/>
      <c r="M22" s="139">
        <f>SUM(M17:M21)</f>
        <v>0</v>
      </c>
      <c r="N22" s="142"/>
      <c r="O22" s="135">
        <f>800*(COUNTA(O17:O21))</f>
        <v>0</v>
      </c>
      <c r="P22" s="142"/>
      <c r="Q22" s="139">
        <f>SUM(Q17:Q21)</f>
        <v>0</v>
      </c>
      <c r="R22" s="142"/>
      <c r="S22" s="135">
        <f>800*(COUNTA(S17:S21))</f>
        <v>0</v>
      </c>
      <c r="T22" s="142"/>
      <c r="U22" s="139">
        <f>SUM(U17:U21)</f>
        <v>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160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6.525</v>
      </c>
      <c r="S26" s="151"/>
      <c r="T26" s="150" t="s">
        <v>6</v>
      </c>
    </row>
    <row r="27" spans="1:20" ht="21.75" customHeight="1">
      <c r="A27" s="126" t="s">
        <v>44</v>
      </c>
      <c r="B27" s="127"/>
      <c r="C27" s="132"/>
      <c r="D27" s="152"/>
      <c r="E27" s="130"/>
      <c r="F27" s="127"/>
      <c r="G27" s="153"/>
      <c r="H27" s="132"/>
      <c r="I27" s="130"/>
      <c r="J27" s="127"/>
      <c r="K27" s="153"/>
      <c r="L27" s="127"/>
      <c r="M27" s="130"/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/>
      <c r="C28" s="157"/>
      <c r="D28" s="152"/>
      <c r="E28" s="130"/>
      <c r="F28" s="127"/>
      <c r="G28" s="157"/>
      <c r="H28" s="157"/>
      <c r="I28" s="130"/>
      <c r="J28" s="127"/>
      <c r="K28" s="157"/>
      <c r="L28" s="127"/>
      <c r="M28" s="130"/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/>
      <c r="C29" s="157"/>
      <c r="D29" s="153"/>
      <c r="E29" s="130"/>
      <c r="F29" s="127"/>
      <c r="G29" s="157"/>
      <c r="H29" s="157"/>
      <c r="I29" s="130"/>
      <c r="J29" s="127"/>
      <c r="K29" s="157"/>
      <c r="L29" s="127"/>
      <c r="M29" s="130"/>
      <c r="N29" s="158"/>
      <c r="S29" s="240"/>
      <c r="T29" s="241"/>
      <c r="U29" s="242"/>
    </row>
    <row r="30" spans="1:21" ht="21.75" customHeight="1">
      <c r="A30" s="126" t="s">
        <v>48</v>
      </c>
      <c r="B30" s="127" t="s">
        <v>215</v>
      </c>
      <c r="C30" s="157">
        <v>3575</v>
      </c>
      <c r="D30" s="153" t="s">
        <v>144</v>
      </c>
      <c r="E30" s="130">
        <v>80</v>
      </c>
      <c r="F30" s="127"/>
      <c r="G30" s="157"/>
      <c r="H30" s="157"/>
      <c r="I30" s="130"/>
      <c r="J30" s="127" t="s">
        <v>215</v>
      </c>
      <c r="K30" s="157">
        <v>2950</v>
      </c>
      <c r="L30" s="127" t="s">
        <v>144</v>
      </c>
      <c r="M30" s="130">
        <v>80</v>
      </c>
      <c r="N30" s="158"/>
      <c r="R30" s="161"/>
      <c r="S30" s="159"/>
      <c r="T30" s="160"/>
      <c r="U30" s="160"/>
    </row>
    <row r="31" spans="1:21" ht="21.75" customHeight="1">
      <c r="A31" s="133" t="s">
        <v>39</v>
      </c>
      <c r="B31" s="127"/>
      <c r="C31" s="162">
        <f>SUM(C30+C29+C28+(IF(COUNTBLANK(C27),0,1500)))</f>
        <v>3575</v>
      </c>
      <c r="D31" s="152"/>
      <c r="E31" s="163">
        <f>SUM(E27:E30)</f>
        <v>80</v>
      </c>
      <c r="F31" s="130"/>
      <c r="G31" s="162">
        <f>SUM(G30+G29+G28+(IF(COUNTBLANK(G27),0,1500)))</f>
        <v>0</v>
      </c>
      <c r="H31" s="162"/>
      <c r="I31" s="163">
        <f>SUM(I27:I30)</f>
        <v>0</v>
      </c>
      <c r="J31" s="152"/>
      <c r="K31" s="162">
        <f>SUM(K30+K29+K28+(IF(COUNTBLANK(K27),0,1500)))</f>
        <v>2950</v>
      </c>
      <c r="L31" s="127"/>
      <c r="M31" s="163">
        <f>SUM(M27:M30)</f>
        <v>80</v>
      </c>
      <c r="N31" s="164"/>
      <c r="S31" s="240" t="s">
        <v>47</v>
      </c>
      <c r="T31" s="241"/>
      <c r="U31" s="242"/>
    </row>
    <row r="32" spans="18:20" ht="12">
      <c r="R32" s="245"/>
      <c r="S32" s="246"/>
      <c r="T32" s="247"/>
    </row>
  </sheetData>
  <sheetProtection/>
  <mergeCells count="44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A8:A9"/>
    <mergeCell ref="B8:B9"/>
    <mergeCell ref="C8:C9"/>
    <mergeCell ref="D8:D9"/>
    <mergeCell ref="E8:E9"/>
    <mergeCell ref="F8:F9"/>
    <mergeCell ref="R8:R9"/>
    <mergeCell ref="G8:G9"/>
    <mergeCell ref="H8:H9"/>
    <mergeCell ref="I8:I9"/>
    <mergeCell ref="J8:J9"/>
    <mergeCell ref="K8:K9"/>
    <mergeCell ref="L8:L9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S31:U31"/>
    <mergeCell ref="O26:Q27"/>
    <mergeCell ref="R28:S28"/>
    <mergeCell ref="S29:U29"/>
    <mergeCell ref="R32:T32"/>
    <mergeCell ref="S8:S9"/>
    <mergeCell ref="T8:T9"/>
    <mergeCell ref="U8:U9"/>
    <mergeCell ref="A16:T16"/>
    <mergeCell ref="R24:T2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5">
      <selection activeCell="S31" sqref="S31:U31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314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59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62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26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127" t="s">
        <v>310</v>
      </c>
      <c r="C10" s="128">
        <v>0.0054576388888888895</v>
      </c>
      <c r="D10" s="129" t="s">
        <v>94</v>
      </c>
      <c r="E10" s="130">
        <v>3</v>
      </c>
      <c r="F10" s="127"/>
      <c r="G10" s="131"/>
      <c r="H10" s="129"/>
      <c r="I10" s="130"/>
      <c r="J10" s="127" t="s">
        <v>316</v>
      </c>
      <c r="K10" s="132">
        <v>0.006477083333333334</v>
      </c>
      <c r="L10" s="129" t="s">
        <v>94</v>
      </c>
      <c r="M10" s="130">
        <v>5</v>
      </c>
      <c r="N10" s="127"/>
      <c r="O10" s="132"/>
      <c r="P10" s="129"/>
      <c r="Q10" s="130"/>
      <c r="R10" s="127"/>
      <c r="S10" s="132"/>
      <c r="T10" s="129"/>
      <c r="U10" s="130"/>
    </row>
    <row r="11" spans="1:21" ht="21.75" customHeight="1">
      <c r="A11" s="126" t="s">
        <v>38</v>
      </c>
      <c r="B11" s="127" t="s">
        <v>325</v>
      </c>
      <c r="C11" s="128">
        <v>0.005592361111111111</v>
      </c>
      <c r="D11" s="129" t="s">
        <v>94</v>
      </c>
      <c r="E11" s="130">
        <v>3</v>
      </c>
      <c r="F11" s="127"/>
      <c r="G11" s="131"/>
      <c r="H11" s="129"/>
      <c r="I11" s="130"/>
      <c r="J11" s="127" t="s">
        <v>327</v>
      </c>
      <c r="K11" s="132">
        <v>0.006804513888888889</v>
      </c>
      <c r="L11" s="129" t="s">
        <v>94</v>
      </c>
      <c r="M11" s="130">
        <v>3</v>
      </c>
      <c r="N11" s="127"/>
      <c r="O11" s="132"/>
      <c r="P11" s="129"/>
      <c r="Q11" s="130"/>
      <c r="R11" s="127"/>
      <c r="S11" s="132"/>
      <c r="T11" s="129"/>
      <c r="U11" s="130"/>
    </row>
    <row r="12" spans="1:21" ht="21.75" customHeight="1">
      <c r="A12" s="126" t="s">
        <v>38</v>
      </c>
      <c r="B12" s="127" t="s">
        <v>337</v>
      </c>
      <c r="C12" s="128">
        <v>0.00547337962962963</v>
      </c>
      <c r="D12" s="129" t="s">
        <v>94</v>
      </c>
      <c r="E12" s="130">
        <v>3</v>
      </c>
      <c r="F12" s="127"/>
      <c r="G12" s="131"/>
      <c r="H12" s="129"/>
      <c r="I12" s="130"/>
      <c r="J12" s="127" t="s">
        <v>345</v>
      </c>
      <c r="K12" s="132">
        <v>0.006638541666666667</v>
      </c>
      <c r="L12" s="129" t="s">
        <v>94</v>
      </c>
      <c r="M12" s="130">
        <v>3</v>
      </c>
      <c r="N12" s="127"/>
      <c r="O12" s="132"/>
      <c r="P12" s="129"/>
      <c r="Q12" s="130"/>
      <c r="R12" s="127"/>
      <c r="S12" s="132"/>
      <c r="T12" s="129"/>
      <c r="U12" s="130"/>
    </row>
    <row r="13" spans="1:21" ht="21.75" customHeight="1">
      <c r="A13" s="126" t="s">
        <v>38</v>
      </c>
      <c r="B13" s="127" t="s">
        <v>368</v>
      </c>
      <c r="C13" s="128">
        <v>0.005514351851851853</v>
      </c>
      <c r="D13" s="129" t="s">
        <v>94</v>
      </c>
      <c r="E13" s="130">
        <v>3</v>
      </c>
      <c r="F13" s="127"/>
      <c r="G13" s="131"/>
      <c r="H13" s="129"/>
      <c r="I13" s="130"/>
      <c r="J13" s="127" t="s">
        <v>369</v>
      </c>
      <c r="K13" s="132">
        <v>0.006606597222222222</v>
      </c>
      <c r="L13" s="129" t="s">
        <v>94</v>
      </c>
      <c r="M13" s="130">
        <v>3</v>
      </c>
      <c r="N13" s="127"/>
      <c r="O13" s="132"/>
      <c r="P13" s="129"/>
      <c r="Q13" s="130"/>
      <c r="R13" s="127"/>
      <c r="S13" s="132"/>
      <c r="T13" s="129"/>
      <c r="U13" s="130"/>
    </row>
    <row r="14" spans="1:21" ht="21.75" customHeight="1">
      <c r="A14" s="126" t="s">
        <v>38</v>
      </c>
      <c r="B14" s="127" t="s">
        <v>361</v>
      </c>
      <c r="C14" s="128">
        <v>0.005468981481481482</v>
      </c>
      <c r="D14" s="129" t="s">
        <v>94</v>
      </c>
      <c r="E14" s="130">
        <v>3</v>
      </c>
      <c r="F14" s="127"/>
      <c r="G14" s="131"/>
      <c r="H14" s="129"/>
      <c r="I14" s="130"/>
      <c r="J14" s="127" t="s">
        <v>376</v>
      </c>
      <c r="K14" s="132">
        <v>0.006473726851851851</v>
      </c>
      <c r="L14" s="129" t="s">
        <v>94</v>
      </c>
      <c r="M14" s="130">
        <v>5</v>
      </c>
      <c r="N14" s="127"/>
      <c r="O14" s="132"/>
      <c r="P14" s="129"/>
      <c r="Q14" s="130"/>
      <c r="R14" s="127"/>
      <c r="S14" s="132"/>
      <c r="T14" s="129"/>
      <c r="U14" s="130"/>
    </row>
    <row r="15" spans="1:21" ht="21.75" customHeight="1">
      <c r="A15" s="133" t="s">
        <v>39</v>
      </c>
      <c r="B15" s="134"/>
      <c r="C15" s="135">
        <f>400*(COUNTA(C10:C14))</f>
        <v>2000</v>
      </c>
      <c r="D15" s="136"/>
      <c r="E15" s="137">
        <f>SUM(E10:E14)</f>
        <v>15</v>
      </c>
      <c r="F15" s="138"/>
      <c r="G15" s="135">
        <f>400*(COUNTA(G10:G14))</f>
        <v>0</v>
      </c>
      <c r="H15" s="138"/>
      <c r="I15" s="137">
        <f>SUM(I10:I14)</f>
        <v>0</v>
      </c>
      <c r="J15" s="138"/>
      <c r="K15" s="135">
        <f>400*(COUNTA(K10:K14))</f>
        <v>2000</v>
      </c>
      <c r="L15" s="138"/>
      <c r="M15" s="137">
        <f>SUM(M10:M14)</f>
        <v>19</v>
      </c>
      <c r="N15" s="138"/>
      <c r="O15" s="135">
        <f>400*(COUNTA(O10:O14))</f>
        <v>0</v>
      </c>
      <c r="P15" s="138"/>
      <c r="Q15" s="137">
        <f>SUM(Q10:Q14)</f>
        <v>0</v>
      </c>
      <c r="R15" s="138"/>
      <c r="S15" s="135">
        <f>400*(COUNTA(S10:S14))</f>
        <v>0</v>
      </c>
      <c r="T15" s="138"/>
      <c r="U15" s="139">
        <f>SUM(U10:U14)</f>
        <v>0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27" t="s">
        <v>316</v>
      </c>
      <c r="C17" s="131">
        <v>0.011051736111111111</v>
      </c>
      <c r="D17" s="129" t="s">
        <v>94</v>
      </c>
      <c r="E17" s="130">
        <v>10</v>
      </c>
      <c r="F17" s="127"/>
      <c r="G17" s="131"/>
      <c r="H17" s="129"/>
      <c r="I17" s="130"/>
      <c r="J17" s="127"/>
      <c r="K17" s="131"/>
      <c r="L17" s="129"/>
      <c r="M17" s="130"/>
      <c r="N17" s="127"/>
      <c r="O17" s="131"/>
      <c r="P17" s="141"/>
      <c r="Q17" s="130"/>
      <c r="R17" s="127"/>
      <c r="S17" s="131"/>
      <c r="T17" s="141"/>
      <c r="U17" s="130"/>
    </row>
    <row r="18" spans="1:21" ht="21.75" customHeight="1">
      <c r="A18" s="140" t="s">
        <v>40</v>
      </c>
      <c r="B18" s="127" t="s">
        <v>327</v>
      </c>
      <c r="C18" s="131">
        <v>0.011457638888888887</v>
      </c>
      <c r="D18" s="129" t="s">
        <v>94</v>
      </c>
      <c r="E18" s="130">
        <v>6</v>
      </c>
      <c r="F18" s="127"/>
      <c r="G18" s="131"/>
      <c r="H18" s="129"/>
      <c r="I18" s="130"/>
      <c r="J18" s="127"/>
      <c r="K18" s="131"/>
      <c r="L18" s="129"/>
      <c r="M18" s="130"/>
      <c r="N18" s="127"/>
      <c r="O18" s="131"/>
      <c r="P18" s="129"/>
      <c r="Q18" s="130"/>
      <c r="R18" s="127"/>
      <c r="S18" s="131"/>
      <c r="T18" s="129"/>
      <c r="U18" s="130"/>
    </row>
    <row r="19" spans="1:21" ht="21.75" customHeight="1">
      <c r="A19" s="140" t="s">
        <v>40</v>
      </c>
      <c r="B19" s="127" t="s">
        <v>345</v>
      </c>
      <c r="C19" s="131">
        <v>0.011430671296296296</v>
      </c>
      <c r="D19" s="129" t="s">
        <v>94</v>
      </c>
      <c r="E19" s="130">
        <v>6</v>
      </c>
      <c r="F19" s="127"/>
      <c r="G19" s="131"/>
      <c r="H19" s="129"/>
      <c r="I19" s="130"/>
      <c r="J19" s="127"/>
      <c r="K19" s="131"/>
      <c r="L19" s="129"/>
      <c r="M19" s="130"/>
      <c r="N19" s="127"/>
      <c r="O19" s="131"/>
      <c r="P19" s="129"/>
      <c r="Q19" s="130"/>
      <c r="R19" s="127"/>
      <c r="S19" s="131"/>
      <c r="T19" s="129"/>
      <c r="U19" s="130"/>
    </row>
    <row r="20" spans="1:21" ht="21.75" customHeight="1">
      <c r="A20" s="140" t="s">
        <v>40</v>
      </c>
      <c r="B20" s="127" t="s">
        <v>350</v>
      </c>
      <c r="C20" s="131">
        <v>0.011264583333333333</v>
      </c>
      <c r="D20" s="129" t="s">
        <v>94</v>
      </c>
      <c r="E20" s="130">
        <v>6</v>
      </c>
      <c r="F20" s="127"/>
      <c r="G20" s="131"/>
      <c r="H20" s="129"/>
      <c r="I20" s="130"/>
      <c r="J20" s="127"/>
      <c r="K20" s="131"/>
      <c r="L20" s="129"/>
      <c r="M20" s="130"/>
      <c r="N20" s="127"/>
      <c r="O20" s="131"/>
      <c r="P20" s="129"/>
      <c r="Q20" s="130"/>
      <c r="R20" s="127"/>
      <c r="S20" s="131"/>
      <c r="T20" s="129"/>
      <c r="U20" s="130"/>
    </row>
    <row r="21" spans="1:21" ht="21.75" customHeight="1">
      <c r="A21" s="140" t="s">
        <v>40</v>
      </c>
      <c r="B21" s="127" t="s">
        <v>376</v>
      </c>
      <c r="C21" s="131">
        <v>0.01116273148148148</v>
      </c>
      <c r="D21" s="129" t="s">
        <v>94</v>
      </c>
      <c r="E21" s="130">
        <v>10</v>
      </c>
      <c r="F21" s="127"/>
      <c r="G21" s="131"/>
      <c r="H21" s="129"/>
      <c r="I21" s="130"/>
      <c r="J21" s="127"/>
      <c r="K21" s="131"/>
      <c r="L21" s="129"/>
      <c r="M21" s="130"/>
      <c r="N21" s="127"/>
      <c r="O21" s="131"/>
      <c r="P21" s="129"/>
      <c r="Q21" s="130"/>
      <c r="R21" s="127"/>
      <c r="S21" s="131"/>
      <c r="T21" s="129"/>
      <c r="U21" s="130"/>
    </row>
    <row r="22" spans="1:21" ht="21.75" customHeight="1">
      <c r="A22" s="133" t="s">
        <v>39</v>
      </c>
      <c r="B22" s="142"/>
      <c r="C22" s="135">
        <f>800*(COUNTA(C17:C21))</f>
        <v>4000</v>
      </c>
      <c r="D22" s="142"/>
      <c r="E22" s="139">
        <f>SUM(E17:E21)</f>
        <v>38</v>
      </c>
      <c r="F22" s="142"/>
      <c r="G22" s="135">
        <f>800*(COUNTA(G17:G21))</f>
        <v>0</v>
      </c>
      <c r="H22" s="142"/>
      <c r="I22" s="139">
        <f>SUM(I17:I21)</f>
        <v>0</v>
      </c>
      <c r="J22" s="142"/>
      <c r="K22" s="135">
        <f>800*(COUNTA(K17:K21))</f>
        <v>0</v>
      </c>
      <c r="L22" s="142"/>
      <c r="M22" s="139">
        <f>SUM(M17:M21)</f>
        <v>0</v>
      </c>
      <c r="N22" s="142"/>
      <c r="O22" s="135">
        <f>800*(COUNTA(O17:O21))</f>
        <v>0</v>
      </c>
      <c r="P22" s="142"/>
      <c r="Q22" s="139">
        <f>SUM(Q17:Q21)</f>
        <v>0</v>
      </c>
      <c r="R22" s="142"/>
      <c r="S22" s="135">
        <f>800*(COUNTA(S17:S21))</f>
        <v>0</v>
      </c>
      <c r="T22" s="142"/>
      <c r="U22" s="139">
        <f>SUM(U17:U21)</f>
        <v>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72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8</v>
      </c>
      <c r="S26" s="151"/>
      <c r="T26" s="150" t="s">
        <v>6</v>
      </c>
    </row>
    <row r="27" spans="1:20" ht="21.75" customHeight="1">
      <c r="A27" s="126" t="s">
        <v>44</v>
      </c>
      <c r="B27" s="127"/>
      <c r="C27" s="132"/>
      <c r="D27" s="152"/>
      <c r="E27" s="130"/>
      <c r="F27" s="127"/>
      <c r="G27" s="132"/>
      <c r="H27" s="132"/>
      <c r="I27" s="130"/>
      <c r="J27" s="127"/>
      <c r="K27" s="132"/>
      <c r="L27" s="127"/>
      <c r="M27" s="130"/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/>
      <c r="C28" s="157"/>
      <c r="D28" s="152"/>
      <c r="E28" s="130"/>
      <c r="F28" s="127"/>
      <c r="G28" s="157"/>
      <c r="H28" s="157"/>
      <c r="I28" s="130"/>
      <c r="J28" s="127"/>
      <c r="K28" s="157"/>
      <c r="L28" s="127"/>
      <c r="M28" s="130"/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/>
      <c r="C29" s="157"/>
      <c r="D29" s="153"/>
      <c r="E29" s="130"/>
      <c r="F29" s="127"/>
      <c r="G29" s="157"/>
      <c r="H29" s="157"/>
      <c r="I29" s="130"/>
      <c r="J29" s="127"/>
      <c r="K29" s="157"/>
      <c r="L29" s="127"/>
      <c r="M29" s="130"/>
      <c r="N29" s="158"/>
      <c r="S29" s="240"/>
      <c r="T29" s="241"/>
      <c r="U29" s="242"/>
    </row>
    <row r="30" spans="1:21" ht="21.75" customHeight="1">
      <c r="A30" s="126" t="s">
        <v>48</v>
      </c>
      <c r="B30" s="127"/>
      <c r="C30" s="157"/>
      <c r="D30" s="153"/>
      <c r="E30" s="130"/>
      <c r="F30" s="127"/>
      <c r="G30" s="157"/>
      <c r="H30" s="157"/>
      <c r="I30" s="130"/>
      <c r="J30" s="127"/>
      <c r="K30" s="157"/>
      <c r="L30" s="127"/>
      <c r="M30" s="130"/>
      <c r="N30" s="158"/>
      <c r="R30" s="161"/>
      <c r="S30" s="159"/>
      <c r="T30" s="160"/>
      <c r="U30" s="160"/>
    </row>
    <row r="31" spans="1:21" ht="21.75" customHeight="1">
      <c r="A31" s="133" t="s">
        <v>39</v>
      </c>
      <c r="B31" s="127"/>
      <c r="C31" s="162">
        <f>SUM(C30+C29+C28+(IF(COUNTBLANK(C27),0,1500)))</f>
        <v>0</v>
      </c>
      <c r="D31" s="152"/>
      <c r="E31" s="163">
        <f>SUM(E27:E30)</f>
        <v>0</v>
      </c>
      <c r="F31" s="130"/>
      <c r="G31" s="162">
        <f>SUM(G30+G29+G28+(IF(COUNTBLANK(G27),0,1500)))</f>
        <v>0</v>
      </c>
      <c r="H31" s="162"/>
      <c r="I31" s="163">
        <f>SUM(I27:I30)</f>
        <v>0</v>
      </c>
      <c r="J31" s="152"/>
      <c r="K31" s="162">
        <f>SUM(K30+K29+K28+(IF(COUNTBLANK(K27),0,1500)))</f>
        <v>0</v>
      </c>
      <c r="L31" s="127"/>
      <c r="M31" s="163">
        <f>SUM(M27:M30)</f>
        <v>0</v>
      </c>
      <c r="N31" s="164"/>
      <c r="S31" s="240" t="s">
        <v>47</v>
      </c>
      <c r="T31" s="241"/>
      <c r="U31" s="242"/>
    </row>
    <row r="32" spans="18:20" ht="12">
      <c r="R32" s="245"/>
      <c r="S32" s="246"/>
      <c r="T32" s="247"/>
    </row>
  </sheetData>
  <sheetProtection/>
  <mergeCells count="44">
    <mergeCell ref="O26:Q27"/>
    <mergeCell ref="R28:S28"/>
    <mergeCell ref="S29:U2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G8:G9"/>
    <mergeCell ref="H8:H9"/>
    <mergeCell ref="I8:I9"/>
    <mergeCell ref="J8:J9"/>
    <mergeCell ref="K8:K9"/>
    <mergeCell ref="L8:L9"/>
    <mergeCell ref="J6:M7"/>
    <mergeCell ref="N6:Q7"/>
    <mergeCell ref="R6:U7"/>
    <mergeCell ref="A8:A9"/>
    <mergeCell ref="B8:B9"/>
    <mergeCell ref="C8:C9"/>
    <mergeCell ref="D8:D9"/>
    <mergeCell ref="E8:E9"/>
    <mergeCell ref="F8:F9"/>
    <mergeCell ref="R8:R9"/>
    <mergeCell ref="S31:U31"/>
    <mergeCell ref="A1:E5"/>
    <mergeCell ref="G1:Q1"/>
    <mergeCell ref="H2:P3"/>
    <mergeCell ref="R2:U3"/>
    <mergeCell ref="H4:P4"/>
    <mergeCell ref="S4:T4"/>
    <mergeCell ref="A6:A7"/>
    <mergeCell ref="B6:E7"/>
    <mergeCell ref="F6:I7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="125" zoomScaleNormal="125" workbookViewId="0" topLeftCell="A1">
      <selection activeCell="N27" sqref="N27"/>
    </sheetView>
  </sheetViews>
  <sheetFormatPr defaultColWidth="8.8515625" defaultRowHeight="12.75"/>
  <cols>
    <col min="1" max="8" width="8.8515625" style="0" customWidth="1"/>
    <col min="9" max="9" width="10.7109375" style="0" customWidth="1"/>
    <col min="10" max="10" width="11.28125" style="0" customWidth="1"/>
  </cols>
  <sheetData>
    <row r="1" spans="1:11" ht="18" customHeight="1">
      <c r="A1" s="232" t="s">
        <v>78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ht="12.75" thickBot="1"/>
    <row r="3" spans="1:12" ht="12.75" thickBot="1">
      <c r="A3" s="226" t="s">
        <v>49</v>
      </c>
      <c r="B3" s="228" t="s">
        <v>50</v>
      </c>
      <c r="C3" s="229"/>
      <c r="D3" s="230"/>
      <c r="E3" s="228" t="s">
        <v>51</v>
      </c>
      <c r="F3" s="229"/>
      <c r="G3" s="230"/>
      <c r="H3" s="231" t="s">
        <v>52</v>
      </c>
      <c r="I3" s="229"/>
      <c r="J3" s="229"/>
      <c r="K3" s="230"/>
      <c r="L3" s="58" t="s">
        <v>24</v>
      </c>
    </row>
    <row r="4" spans="1:12" ht="36.75" thickBot="1">
      <c r="A4" s="227"/>
      <c r="B4" s="59" t="s">
        <v>53</v>
      </c>
      <c r="C4" s="60" t="s">
        <v>54</v>
      </c>
      <c r="D4" s="61" t="s">
        <v>41</v>
      </c>
      <c r="E4" s="59" t="s">
        <v>53</v>
      </c>
      <c r="F4" s="60" t="s">
        <v>54</v>
      </c>
      <c r="G4" s="61" t="s">
        <v>55</v>
      </c>
      <c r="H4" s="62" t="s">
        <v>56</v>
      </c>
      <c r="I4" s="63" t="s">
        <v>57</v>
      </c>
      <c r="J4" s="63" t="s">
        <v>58</v>
      </c>
      <c r="K4" s="64"/>
      <c r="L4" s="65" t="s">
        <v>59</v>
      </c>
    </row>
    <row r="5" spans="1:12" ht="18">
      <c r="A5" s="58">
        <v>2012</v>
      </c>
      <c r="B5" s="66">
        <v>5</v>
      </c>
      <c r="C5" s="67">
        <v>2</v>
      </c>
      <c r="D5" s="115">
        <v>13352</v>
      </c>
      <c r="E5" s="66">
        <v>10</v>
      </c>
      <c r="F5" s="67">
        <v>5</v>
      </c>
      <c r="G5" s="102">
        <v>190.74</v>
      </c>
      <c r="H5" s="69">
        <v>70</v>
      </c>
      <c r="I5" s="70">
        <v>44</v>
      </c>
      <c r="J5" s="71">
        <f>I5*100/H5</f>
        <v>62.857142857142854</v>
      </c>
      <c r="K5" s="72"/>
      <c r="L5" s="100">
        <v>751.68</v>
      </c>
    </row>
    <row r="6" spans="1:12" ht="18">
      <c r="A6" s="73">
        <v>2013</v>
      </c>
      <c r="B6" s="66">
        <v>3</v>
      </c>
      <c r="C6" s="67">
        <v>1</v>
      </c>
      <c r="D6" s="115">
        <v>14446</v>
      </c>
      <c r="E6" s="66">
        <v>12</v>
      </c>
      <c r="F6" s="67">
        <v>4</v>
      </c>
      <c r="G6" s="102">
        <f>D6/H6</f>
        <v>160.51111111111112</v>
      </c>
      <c r="H6" s="75">
        <v>90</v>
      </c>
      <c r="I6" s="29">
        <v>49</v>
      </c>
      <c r="J6" s="76">
        <f>I6*100/H6</f>
        <v>54.44444444444444</v>
      </c>
      <c r="K6" s="77"/>
      <c r="L6" s="100">
        <v>812.45</v>
      </c>
    </row>
    <row r="7" spans="1:12" ht="18">
      <c r="A7" s="73">
        <v>2014</v>
      </c>
      <c r="B7" s="66"/>
      <c r="C7" s="74"/>
      <c r="D7" s="115">
        <f>Summary!D50</f>
        <v>13362</v>
      </c>
      <c r="E7" s="66"/>
      <c r="F7" s="74"/>
      <c r="G7" s="102">
        <f>D7/H7</f>
        <v>148.46666666666667</v>
      </c>
      <c r="H7" s="75">
        <v>90</v>
      </c>
      <c r="I7" s="29">
        <f>Summary!J50</f>
        <v>43</v>
      </c>
      <c r="J7" s="76">
        <f>I7*100/H7</f>
        <v>47.77777777777778</v>
      </c>
      <c r="K7" s="77"/>
      <c r="L7" s="100">
        <f>Summary!E50</f>
        <v>755.5999999999999</v>
      </c>
    </row>
    <row r="8" spans="1:12" ht="18">
      <c r="A8" s="73"/>
      <c r="B8" s="66"/>
      <c r="C8" s="74"/>
      <c r="D8" s="115"/>
      <c r="E8" s="66"/>
      <c r="F8" s="74"/>
      <c r="G8" s="102"/>
      <c r="H8" s="75"/>
      <c r="I8" s="79"/>
      <c r="J8" s="76"/>
      <c r="K8" s="77"/>
      <c r="L8" s="100"/>
    </row>
    <row r="9" spans="1:12" ht="18">
      <c r="A9" s="73"/>
      <c r="B9" s="66"/>
      <c r="C9" s="74"/>
      <c r="D9" s="115"/>
      <c r="E9" s="66"/>
      <c r="F9" s="74"/>
      <c r="G9" s="102"/>
      <c r="H9" s="75"/>
      <c r="I9" s="79"/>
      <c r="J9" s="76"/>
      <c r="K9" s="77"/>
      <c r="L9" s="100"/>
    </row>
    <row r="10" spans="1:12" ht="18">
      <c r="A10" s="73"/>
      <c r="B10" s="66"/>
      <c r="C10" s="67"/>
      <c r="D10" s="115"/>
      <c r="E10" s="66"/>
      <c r="F10" s="67"/>
      <c r="G10" s="102"/>
      <c r="H10" s="75"/>
      <c r="I10" s="79"/>
      <c r="J10" s="76"/>
      <c r="K10" s="80"/>
      <c r="L10" s="119"/>
    </row>
    <row r="11" spans="1:12" ht="18.75" thickBot="1">
      <c r="A11" s="82"/>
      <c r="B11" s="83"/>
      <c r="C11" s="84"/>
      <c r="D11" s="116"/>
      <c r="E11" s="83"/>
      <c r="F11" s="84"/>
      <c r="G11" s="117"/>
      <c r="H11" s="83"/>
      <c r="I11" s="84"/>
      <c r="J11" s="118"/>
      <c r="K11" s="85"/>
      <c r="L11" s="120"/>
    </row>
    <row r="14" spans="1:11" ht="12">
      <c r="A14" s="232" t="s">
        <v>60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</row>
    <row r="15" ht="12.75" thickBot="1">
      <c r="F15" s="7" t="s">
        <v>283</v>
      </c>
    </row>
    <row r="16" spans="1:12" ht="12.75" thickBot="1">
      <c r="A16" s="226" t="s">
        <v>49</v>
      </c>
      <c r="B16" s="228" t="s">
        <v>50</v>
      </c>
      <c r="C16" s="229"/>
      <c r="D16" s="230"/>
      <c r="E16" s="228" t="s">
        <v>51</v>
      </c>
      <c r="F16" s="229"/>
      <c r="G16" s="230"/>
      <c r="H16" s="231" t="s">
        <v>52</v>
      </c>
      <c r="I16" s="229"/>
      <c r="J16" s="229"/>
      <c r="K16" s="230"/>
      <c r="L16" s="58" t="s">
        <v>24</v>
      </c>
    </row>
    <row r="17" spans="1:12" ht="36.75" thickBot="1">
      <c r="A17" s="227"/>
      <c r="B17" s="59" t="s">
        <v>53</v>
      </c>
      <c r="C17" s="60" t="s">
        <v>54</v>
      </c>
      <c r="D17" s="61" t="s">
        <v>41</v>
      </c>
      <c r="E17" s="59" t="s">
        <v>53</v>
      </c>
      <c r="F17" s="60" t="s">
        <v>54</v>
      </c>
      <c r="G17" s="61" t="s">
        <v>55</v>
      </c>
      <c r="H17" s="62" t="s">
        <v>56</v>
      </c>
      <c r="I17" s="63" t="s">
        <v>57</v>
      </c>
      <c r="J17" s="63" t="s">
        <v>58</v>
      </c>
      <c r="K17" s="64" t="s">
        <v>54</v>
      </c>
      <c r="L17" s="65" t="s">
        <v>59</v>
      </c>
    </row>
    <row r="18" spans="1:12" ht="18">
      <c r="A18" s="58">
        <v>2003</v>
      </c>
      <c r="B18" s="66">
        <v>71</v>
      </c>
      <c r="C18" s="74" t="s">
        <v>61</v>
      </c>
      <c r="D18" s="68">
        <v>175</v>
      </c>
      <c r="E18" s="66">
        <v>84</v>
      </c>
      <c r="F18" s="74" t="s">
        <v>61</v>
      </c>
      <c r="G18" s="68">
        <v>1.68</v>
      </c>
      <c r="H18" s="69">
        <v>104</v>
      </c>
      <c r="I18" s="70">
        <v>11</v>
      </c>
      <c r="J18" s="71">
        <v>10.58</v>
      </c>
      <c r="K18" s="72" t="s">
        <v>61</v>
      </c>
      <c r="L18" s="78"/>
    </row>
    <row r="19" spans="1:12" ht="18">
      <c r="A19" s="73">
        <v>2004</v>
      </c>
      <c r="B19" s="66">
        <v>55</v>
      </c>
      <c r="C19" s="74" t="s">
        <v>61</v>
      </c>
      <c r="D19" s="68">
        <v>440</v>
      </c>
      <c r="E19" s="66">
        <v>76</v>
      </c>
      <c r="F19" s="74" t="s">
        <v>61</v>
      </c>
      <c r="G19" s="68">
        <v>4.94</v>
      </c>
      <c r="H19" s="75">
        <v>89</v>
      </c>
      <c r="I19" s="29">
        <v>13</v>
      </c>
      <c r="J19" s="76">
        <v>14.61</v>
      </c>
      <c r="K19" s="77" t="s">
        <v>61</v>
      </c>
      <c r="L19" s="78"/>
    </row>
    <row r="20" spans="1:12" ht="18">
      <c r="A20" s="73">
        <v>2005</v>
      </c>
      <c r="B20" s="66">
        <v>27</v>
      </c>
      <c r="C20" s="74" t="s">
        <v>61</v>
      </c>
      <c r="D20" s="68">
        <v>1928</v>
      </c>
      <c r="E20" s="66">
        <v>37</v>
      </c>
      <c r="F20" s="74" t="s">
        <v>61</v>
      </c>
      <c r="G20" s="68">
        <v>26.05</v>
      </c>
      <c r="H20" s="75">
        <v>74</v>
      </c>
      <c r="I20" s="29">
        <v>15</v>
      </c>
      <c r="J20" s="76">
        <v>20.27</v>
      </c>
      <c r="K20" s="77" t="s">
        <v>61</v>
      </c>
      <c r="L20" s="78"/>
    </row>
    <row r="21" spans="1:12" ht="18">
      <c r="A21" s="73">
        <v>2006</v>
      </c>
      <c r="B21" s="66">
        <v>19</v>
      </c>
      <c r="C21" s="74" t="s">
        <v>61</v>
      </c>
      <c r="D21" s="68">
        <v>2521</v>
      </c>
      <c r="E21" s="66">
        <v>25</v>
      </c>
      <c r="F21" s="74" t="s">
        <v>61</v>
      </c>
      <c r="G21" s="68">
        <v>37.63</v>
      </c>
      <c r="H21" s="75">
        <v>67</v>
      </c>
      <c r="I21" s="79">
        <v>14</v>
      </c>
      <c r="J21" s="76">
        <v>20.9</v>
      </c>
      <c r="K21" s="77" t="s">
        <v>61</v>
      </c>
      <c r="L21" s="78"/>
    </row>
    <row r="22" spans="1:12" ht="18">
      <c r="A22" s="86" t="s">
        <v>62</v>
      </c>
      <c r="B22" s="87">
        <v>19</v>
      </c>
      <c r="C22" s="88">
        <v>5</v>
      </c>
      <c r="D22" s="89">
        <v>2281</v>
      </c>
      <c r="E22" s="87">
        <v>17</v>
      </c>
      <c r="F22" s="88">
        <v>5</v>
      </c>
      <c r="G22" s="89">
        <v>44.73</v>
      </c>
      <c r="H22" s="87">
        <v>51</v>
      </c>
      <c r="I22" s="90">
        <v>11</v>
      </c>
      <c r="J22" s="91">
        <f>I22*100/H22</f>
        <v>21.568627450980394</v>
      </c>
      <c r="K22" s="92">
        <v>11</v>
      </c>
      <c r="L22" s="81" t="s">
        <v>6</v>
      </c>
    </row>
    <row r="23" spans="1:12" ht="18">
      <c r="A23" s="73">
        <v>2007</v>
      </c>
      <c r="B23" s="66">
        <v>19</v>
      </c>
      <c r="C23" s="67">
        <v>5</v>
      </c>
      <c r="D23" s="68">
        <v>2236</v>
      </c>
      <c r="E23" s="66">
        <v>18</v>
      </c>
      <c r="F23" s="67">
        <v>5</v>
      </c>
      <c r="G23" s="68">
        <v>43.84</v>
      </c>
      <c r="H23" s="75">
        <v>51</v>
      </c>
      <c r="I23" s="79">
        <v>11</v>
      </c>
      <c r="J23" s="76">
        <v>21.57</v>
      </c>
      <c r="K23" s="80">
        <v>11</v>
      </c>
      <c r="L23" s="81"/>
    </row>
    <row r="24" spans="1:12" ht="20.25" customHeight="1">
      <c r="A24" s="73">
        <v>2008</v>
      </c>
      <c r="B24" s="66">
        <v>17</v>
      </c>
      <c r="C24" s="67">
        <v>4</v>
      </c>
      <c r="D24" s="93">
        <v>2176</v>
      </c>
      <c r="E24" s="94" t="s">
        <v>63</v>
      </c>
      <c r="F24" s="95" t="s">
        <v>64</v>
      </c>
      <c r="G24" s="96">
        <v>42.67</v>
      </c>
      <c r="H24" s="97">
        <v>51</v>
      </c>
      <c r="I24" s="98">
        <v>16</v>
      </c>
      <c r="J24" s="99">
        <v>31.37</v>
      </c>
      <c r="K24" s="80" t="s">
        <v>65</v>
      </c>
      <c r="L24" s="100">
        <v>351.8</v>
      </c>
    </row>
    <row r="25" spans="1:12" ht="20.25" customHeight="1">
      <c r="A25" s="73">
        <v>2009</v>
      </c>
      <c r="B25" s="101">
        <v>7</v>
      </c>
      <c r="C25" s="67">
        <v>2</v>
      </c>
      <c r="D25" s="93">
        <v>4282</v>
      </c>
      <c r="E25" s="101">
        <v>9</v>
      </c>
      <c r="F25" s="67">
        <v>4</v>
      </c>
      <c r="G25" s="102">
        <v>66.91</v>
      </c>
      <c r="H25" s="75">
        <v>64</v>
      </c>
      <c r="I25" s="79">
        <v>28</v>
      </c>
      <c r="J25" s="99">
        <v>43.75</v>
      </c>
      <c r="K25" s="67">
        <v>4</v>
      </c>
      <c r="L25" s="103">
        <v>671.2</v>
      </c>
    </row>
    <row r="26" spans="1:12" ht="20.25" customHeight="1">
      <c r="A26" s="73">
        <v>2010</v>
      </c>
      <c r="B26" s="66">
        <v>7</v>
      </c>
      <c r="C26" s="67">
        <v>2</v>
      </c>
      <c r="D26" s="93">
        <v>4516</v>
      </c>
      <c r="E26" s="66">
        <v>8</v>
      </c>
      <c r="F26" s="67">
        <v>4</v>
      </c>
      <c r="G26" s="102">
        <v>76.54</v>
      </c>
      <c r="H26" s="75">
        <v>59</v>
      </c>
      <c r="I26" s="79">
        <v>30</v>
      </c>
      <c r="J26" s="99">
        <v>50.85</v>
      </c>
      <c r="K26" s="80" t="s">
        <v>66</v>
      </c>
      <c r="L26" s="103">
        <v>680.95</v>
      </c>
    </row>
    <row r="27" spans="1:12" ht="20.25" customHeight="1" thickBot="1">
      <c r="A27" s="104">
        <v>2011</v>
      </c>
      <c r="B27" s="105">
        <v>2</v>
      </c>
      <c r="C27" s="106">
        <v>1</v>
      </c>
      <c r="D27" s="107">
        <v>5567</v>
      </c>
      <c r="E27" s="105">
        <v>8</v>
      </c>
      <c r="F27" s="106">
        <v>4</v>
      </c>
      <c r="G27" s="107">
        <v>78.41</v>
      </c>
      <c r="H27" s="108">
        <v>71</v>
      </c>
      <c r="I27" s="109">
        <v>35</v>
      </c>
      <c r="J27" s="110">
        <v>49.3</v>
      </c>
      <c r="K27" s="111" t="s">
        <v>67</v>
      </c>
      <c r="L27" s="112">
        <v>824.09</v>
      </c>
    </row>
    <row r="28" spans="1:2" ht="18">
      <c r="A28" s="113" t="s">
        <v>68</v>
      </c>
      <c r="B28" t="s">
        <v>132</v>
      </c>
    </row>
  </sheetData>
  <sheetProtection/>
  <mergeCells count="10">
    <mergeCell ref="A16:A17"/>
    <mergeCell ref="B16:D16"/>
    <mergeCell ref="E16:G16"/>
    <mergeCell ref="H16:K16"/>
    <mergeCell ref="A1:K1"/>
    <mergeCell ref="A3:A4"/>
    <mergeCell ref="B3:D3"/>
    <mergeCell ref="E3:G3"/>
    <mergeCell ref="H3:K3"/>
    <mergeCell ref="A14:K14"/>
  </mergeCells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5">
      <selection activeCell="S31" sqref="S31:U31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212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59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62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26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127"/>
      <c r="C10" s="128"/>
      <c r="D10" s="129"/>
      <c r="E10" s="130"/>
      <c r="F10" s="127" t="s">
        <v>215</v>
      </c>
      <c r="G10" s="131">
        <v>0.006413541666666667</v>
      </c>
      <c r="H10" s="129" t="s">
        <v>144</v>
      </c>
      <c r="I10" s="130">
        <v>5</v>
      </c>
      <c r="J10" s="127"/>
      <c r="K10" s="132"/>
      <c r="L10" s="129"/>
      <c r="M10" s="130"/>
      <c r="N10" s="127"/>
      <c r="O10" s="132"/>
      <c r="P10" s="129"/>
      <c r="Q10" s="130"/>
      <c r="R10" s="127"/>
      <c r="S10" s="132"/>
      <c r="T10" s="129"/>
      <c r="U10" s="130"/>
    </row>
    <row r="11" spans="1:21" ht="21.75" customHeight="1">
      <c r="A11" s="126" t="s">
        <v>38</v>
      </c>
      <c r="B11" s="182" t="s">
        <v>370</v>
      </c>
      <c r="C11" s="186">
        <v>0.00448425925925926</v>
      </c>
      <c r="D11" s="184" t="s">
        <v>144</v>
      </c>
      <c r="E11" s="185">
        <v>5</v>
      </c>
      <c r="F11" s="127"/>
      <c r="G11" s="131"/>
      <c r="H11" s="129"/>
      <c r="I11" s="130"/>
      <c r="J11" s="127"/>
      <c r="K11" s="132"/>
      <c r="L11" s="129"/>
      <c r="M11" s="130"/>
      <c r="N11" s="127"/>
      <c r="O11" s="132"/>
      <c r="P11" s="129"/>
      <c r="Q11" s="130"/>
      <c r="R11" s="127"/>
      <c r="S11" s="132"/>
      <c r="T11" s="129"/>
      <c r="U11" s="130"/>
    </row>
    <row r="12" spans="1:21" ht="21.75" customHeight="1">
      <c r="A12" s="126" t="s">
        <v>38</v>
      </c>
      <c r="B12" s="127"/>
      <c r="C12" s="128"/>
      <c r="D12" s="129"/>
      <c r="E12" s="130"/>
      <c r="F12" s="127"/>
      <c r="G12" s="131"/>
      <c r="H12" s="129"/>
      <c r="I12" s="130"/>
      <c r="J12" s="127"/>
      <c r="K12" s="132"/>
      <c r="L12" s="129"/>
      <c r="M12" s="130"/>
      <c r="N12" s="127"/>
      <c r="O12" s="132"/>
      <c r="P12" s="129"/>
      <c r="Q12" s="130"/>
      <c r="R12" s="127"/>
      <c r="S12" s="132"/>
      <c r="T12" s="129"/>
      <c r="U12" s="130"/>
    </row>
    <row r="13" spans="1:21" ht="21.75" customHeight="1">
      <c r="A13" s="126" t="s">
        <v>38</v>
      </c>
      <c r="B13" s="127"/>
      <c r="C13" s="128"/>
      <c r="D13" s="129"/>
      <c r="E13" s="130"/>
      <c r="F13" s="127"/>
      <c r="G13" s="131"/>
      <c r="H13" s="129"/>
      <c r="I13" s="130"/>
      <c r="J13" s="127"/>
      <c r="K13" s="132"/>
      <c r="L13" s="129"/>
      <c r="M13" s="130"/>
      <c r="N13" s="127"/>
      <c r="O13" s="132"/>
      <c r="P13" s="129"/>
      <c r="Q13" s="130"/>
      <c r="R13" s="127"/>
      <c r="S13" s="132"/>
      <c r="T13" s="129"/>
      <c r="U13" s="130"/>
    </row>
    <row r="14" spans="1:21" ht="21.75" customHeight="1">
      <c r="A14" s="126" t="s">
        <v>38</v>
      </c>
      <c r="B14" s="127"/>
      <c r="C14" s="128"/>
      <c r="D14" s="129"/>
      <c r="E14" s="130"/>
      <c r="F14" s="127"/>
      <c r="G14" s="131"/>
      <c r="H14" s="129"/>
      <c r="I14" s="130"/>
      <c r="J14" s="127"/>
      <c r="K14" s="132"/>
      <c r="L14" s="129"/>
      <c r="M14" s="130"/>
      <c r="N14" s="127"/>
      <c r="O14" s="132"/>
      <c r="P14" s="129"/>
      <c r="Q14" s="130"/>
      <c r="R14" s="127"/>
      <c r="S14" s="132"/>
      <c r="T14" s="129"/>
      <c r="U14" s="130"/>
    </row>
    <row r="15" spans="1:21" ht="21.75" customHeight="1">
      <c r="A15" s="133" t="s">
        <v>39</v>
      </c>
      <c r="B15" s="134"/>
      <c r="C15" s="135">
        <f>400*(COUNTA(C10:C14))</f>
        <v>400</v>
      </c>
      <c r="D15" s="136"/>
      <c r="E15" s="137">
        <f>SUM(E10:E14)</f>
        <v>5</v>
      </c>
      <c r="F15" s="138"/>
      <c r="G15" s="135">
        <f>400*(COUNTA(G10:G14))</f>
        <v>400</v>
      </c>
      <c r="H15" s="138"/>
      <c r="I15" s="137">
        <f>SUM(I10:I14)</f>
        <v>5</v>
      </c>
      <c r="J15" s="138"/>
      <c r="K15" s="135">
        <f>400*(COUNTA(K10:K14))</f>
        <v>0</v>
      </c>
      <c r="L15" s="138"/>
      <c r="M15" s="137">
        <f>SUM(M10:M14)</f>
        <v>0</v>
      </c>
      <c r="N15" s="138"/>
      <c r="O15" s="135">
        <f>400*(COUNTA(O10:O14))</f>
        <v>0</v>
      </c>
      <c r="P15" s="138"/>
      <c r="Q15" s="137">
        <f>SUM(Q10:Q14)</f>
        <v>0</v>
      </c>
      <c r="R15" s="138"/>
      <c r="S15" s="135">
        <f>400*(COUNTA(S10:S14))</f>
        <v>0</v>
      </c>
      <c r="T15" s="138"/>
      <c r="U15" s="139">
        <f>SUM(U10:U14)</f>
        <v>0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27" t="s">
        <v>215</v>
      </c>
      <c r="C17" s="131">
        <v>0.009887847222222223</v>
      </c>
      <c r="D17" s="129" t="s">
        <v>144</v>
      </c>
      <c r="E17" s="130">
        <v>10</v>
      </c>
      <c r="F17" s="127"/>
      <c r="G17" s="131"/>
      <c r="H17" s="129"/>
      <c r="I17" s="130"/>
      <c r="J17" s="127"/>
      <c r="K17" s="131"/>
      <c r="L17" s="129"/>
      <c r="M17" s="130"/>
      <c r="N17" s="127"/>
      <c r="O17" s="131"/>
      <c r="P17" s="141"/>
      <c r="Q17" s="130"/>
      <c r="R17" s="127"/>
      <c r="S17" s="131"/>
      <c r="T17" s="141"/>
      <c r="U17" s="130"/>
    </row>
    <row r="18" spans="1:21" ht="21.75" customHeight="1">
      <c r="A18" s="140" t="s">
        <v>40</v>
      </c>
      <c r="B18" s="127"/>
      <c r="C18" s="131"/>
      <c r="D18" s="129"/>
      <c r="E18" s="130"/>
      <c r="F18" s="127"/>
      <c r="G18" s="131"/>
      <c r="H18" s="129"/>
      <c r="I18" s="130"/>
      <c r="J18" s="127"/>
      <c r="K18" s="131"/>
      <c r="L18" s="129"/>
      <c r="M18" s="130"/>
      <c r="N18" s="127"/>
      <c r="O18" s="131"/>
      <c r="P18" s="129"/>
      <c r="Q18" s="130"/>
      <c r="R18" s="127"/>
      <c r="S18" s="131"/>
      <c r="T18" s="129"/>
      <c r="U18" s="130"/>
    </row>
    <row r="19" spans="1:21" ht="21.75" customHeight="1">
      <c r="A19" s="140" t="s">
        <v>40</v>
      </c>
      <c r="B19" s="127"/>
      <c r="C19" s="131"/>
      <c r="D19" s="129"/>
      <c r="E19" s="130"/>
      <c r="F19" s="127"/>
      <c r="G19" s="131"/>
      <c r="H19" s="129"/>
      <c r="I19" s="130"/>
      <c r="J19" s="127"/>
      <c r="K19" s="131"/>
      <c r="L19" s="129"/>
      <c r="M19" s="130"/>
      <c r="N19" s="127"/>
      <c r="O19" s="131"/>
      <c r="P19" s="129"/>
      <c r="Q19" s="130"/>
      <c r="R19" s="127"/>
      <c r="S19" s="131"/>
      <c r="T19" s="129"/>
      <c r="U19" s="130"/>
    </row>
    <row r="20" spans="1:21" ht="21.75" customHeight="1">
      <c r="A20" s="140" t="s">
        <v>40</v>
      </c>
      <c r="B20" s="127"/>
      <c r="C20" s="131"/>
      <c r="D20" s="129"/>
      <c r="E20" s="130"/>
      <c r="F20" s="127"/>
      <c r="G20" s="131"/>
      <c r="H20" s="129"/>
      <c r="I20" s="130"/>
      <c r="J20" s="127"/>
      <c r="K20" s="131"/>
      <c r="L20" s="129"/>
      <c r="M20" s="130"/>
      <c r="N20" s="127"/>
      <c r="O20" s="131"/>
      <c r="P20" s="129"/>
      <c r="Q20" s="130"/>
      <c r="R20" s="127"/>
      <c r="S20" s="131"/>
      <c r="T20" s="129"/>
      <c r="U20" s="130"/>
    </row>
    <row r="21" spans="1:21" ht="21.75" customHeight="1">
      <c r="A21" s="140" t="s">
        <v>40</v>
      </c>
      <c r="B21" s="127"/>
      <c r="C21" s="131"/>
      <c r="D21" s="129"/>
      <c r="E21" s="130"/>
      <c r="F21" s="127"/>
      <c r="G21" s="131"/>
      <c r="H21" s="129"/>
      <c r="I21" s="130"/>
      <c r="J21" s="127"/>
      <c r="K21" s="131"/>
      <c r="L21" s="129"/>
      <c r="M21" s="130"/>
      <c r="N21" s="127"/>
      <c r="O21" s="131"/>
      <c r="P21" s="129"/>
      <c r="Q21" s="130"/>
      <c r="R21" s="127"/>
      <c r="S21" s="131"/>
      <c r="T21" s="129"/>
      <c r="U21" s="130"/>
    </row>
    <row r="22" spans="1:21" ht="21.75" customHeight="1">
      <c r="A22" s="133" t="s">
        <v>39</v>
      </c>
      <c r="B22" s="142"/>
      <c r="C22" s="135">
        <f>800*(COUNTA(C17:C21))</f>
        <v>800</v>
      </c>
      <c r="D22" s="142"/>
      <c r="E22" s="139">
        <f>SUM(E17:E21)</f>
        <v>10</v>
      </c>
      <c r="F22" s="142"/>
      <c r="G22" s="135">
        <f>800*(COUNTA(G17:G21))</f>
        <v>0</v>
      </c>
      <c r="H22" s="142"/>
      <c r="I22" s="139">
        <f>SUM(I17:I21)</f>
        <v>0</v>
      </c>
      <c r="J22" s="142"/>
      <c r="K22" s="135">
        <f>800*(COUNTA(K17:K21))</f>
        <v>0</v>
      </c>
      <c r="L22" s="142"/>
      <c r="M22" s="139">
        <f>SUM(M17:M21)</f>
        <v>0</v>
      </c>
      <c r="N22" s="142"/>
      <c r="O22" s="135">
        <f>800*(COUNTA(O17:O21))</f>
        <v>0</v>
      </c>
      <c r="P22" s="142"/>
      <c r="Q22" s="139">
        <f>SUM(Q17:Q21)</f>
        <v>0</v>
      </c>
      <c r="R22" s="142"/>
      <c r="S22" s="135">
        <f>800*(COUNTA(S17:S21))</f>
        <v>0</v>
      </c>
      <c r="T22" s="142"/>
      <c r="U22" s="139">
        <f>SUM(U17:U21)</f>
        <v>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100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4.825</v>
      </c>
      <c r="S26" s="151"/>
      <c r="T26" s="150" t="s">
        <v>6</v>
      </c>
    </row>
    <row r="27" spans="1:20" ht="21.75" customHeight="1">
      <c r="A27" s="126" t="s">
        <v>44</v>
      </c>
      <c r="B27" s="182" t="s">
        <v>370</v>
      </c>
      <c r="C27" s="183">
        <v>0.016973842592592592</v>
      </c>
      <c r="D27" s="213" t="s">
        <v>144</v>
      </c>
      <c r="E27" s="185">
        <v>40</v>
      </c>
      <c r="F27" s="127"/>
      <c r="G27" s="153"/>
      <c r="H27" s="132"/>
      <c r="I27" s="130"/>
      <c r="J27" s="127"/>
      <c r="K27" s="153"/>
      <c r="L27" s="127"/>
      <c r="M27" s="130"/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 t="s">
        <v>215</v>
      </c>
      <c r="C28" s="157">
        <v>1725</v>
      </c>
      <c r="D28" s="152" t="s">
        <v>144</v>
      </c>
      <c r="E28" s="130">
        <v>40</v>
      </c>
      <c r="F28" s="127"/>
      <c r="G28" s="157"/>
      <c r="H28" s="157"/>
      <c r="I28" s="130"/>
      <c r="J28" s="127"/>
      <c r="K28" s="157"/>
      <c r="L28" s="127"/>
      <c r="M28" s="130"/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/>
      <c r="C29" s="157"/>
      <c r="D29" s="153"/>
      <c r="E29" s="130"/>
      <c r="F29" s="127"/>
      <c r="G29" s="157"/>
      <c r="H29" s="157"/>
      <c r="I29" s="130"/>
      <c r="J29" s="127"/>
      <c r="K29" s="157"/>
      <c r="L29" s="127"/>
      <c r="M29" s="130"/>
      <c r="N29" s="158"/>
      <c r="S29" s="240"/>
      <c r="T29" s="241"/>
      <c r="U29" s="242"/>
    </row>
    <row r="30" spans="1:21" ht="21.75" customHeight="1">
      <c r="A30" s="126" t="s">
        <v>48</v>
      </c>
      <c r="B30" s="127"/>
      <c r="C30" s="157"/>
      <c r="D30" s="153"/>
      <c r="E30" s="130"/>
      <c r="F30" s="127"/>
      <c r="G30" s="157"/>
      <c r="H30" s="157"/>
      <c r="I30" s="130"/>
      <c r="J30" s="127"/>
      <c r="K30" s="157"/>
      <c r="L30" s="127"/>
      <c r="M30" s="130"/>
      <c r="N30" s="158"/>
      <c r="R30" s="161"/>
      <c r="S30" s="159"/>
      <c r="T30" s="160"/>
      <c r="U30" s="160"/>
    </row>
    <row r="31" spans="1:21" ht="21.75" customHeight="1">
      <c r="A31" s="133" t="s">
        <v>39</v>
      </c>
      <c r="B31" s="127"/>
      <c r="C31" s="162">
        <f>SUM(C30+C29+C28+(IF(COUNTBLANK(C27),0,1500)))</f>
        <v>3225</v>
      </c>
      <c r="D31" s="152"/>
      <c r="E31" s="163">
        <f>SUM(E27:E30)</f>
        <v>80</v>
      </c>
      <c r="F31" s="130"/>
      <c r="G31" s="162">
        <f>SUM(G30+G29+G28+(IF(COUNTBLANK(G27),0,1500)))</f>
        <v>0</v>
      </c>
      <c r="H31" s="162"/>
      <c r="I31" s="163">
        <f>SUM(I27:I30)</f>
        <v>0</v>
      </c>
      <c r="J31" s="152"/>
      <c r="K31" s="162">
        <f>SUM(K30+K29+K28+(IF(COUNTBLANK(K27),0,1500)))</f>
        <v>0</v>
      </c>
      <c r="L31" s="127"/>
      <c r="M31" s="163">
        <f>SUM(M27:M30)</f>
        <v>0</v>
      </c>
      <c r="N31" s="164"/>
      <c r="S31" s="240" t="s">
        <v>47</v>
      </c>
      <c r="T31" s="241"/>
      <c r="U31" s="242"/>
    </row>
    <row r="32" spans="18:20" ht="12">
      <c r="R32" s="245"/>
      <c r="S32" s="246"/>
      <c r="T32" s="247"/>
    </row>
  </sheetData>
  <sheetProtection/>
  <mergeCells count="44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A8:A9"/>
    <mergeCell ref="B8:B9"/>
    <mergeCell ref="C8:C9"/>
    <mergeCell ref="D8:D9"/>
    <mergeCell ref="E8:E9"/>
    <mergeCell ref="F8:F9"/>
    <mergeCell ref="R8:R9"/>
    <mergeCell ref="G8:G9"/>
    <mergeCell ref="H8:H9"/>
    <mergeCell ref="I8:I9"/>
    <mergeCell ref="J8:J9"/>
    <mergeCell ref="K8:K9"/>
    <mergeCell ref="L8:L9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S31:U31"/>
    <mergeCell ref="O26:Q27"/>
    <mergeCell ref="R28:S28"/>
    <mergeCell ref="S29:U29"/>
    <mergeCell ref="R32:T32"/>
    <mergeCell ref="S8:S9"/>
    <mergeCell ref="T8:T9"/>
    <mergeCell ref="U8:U9"/>
    <mergeCell ref="A16:T16"/>
    <mergeCell ref="R24:T2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4">
      <selection activeCell="S31" sqref="S31:U31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146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59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62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26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182" t="s">
        <v>143</v>
      </c>
      <c r="C10" s="186">
        <v>0.005126157407407407</v>
      </c>
      <c r="D10" s="184" t="s">
        <v>144</v>
      </c>
      <c r="E10" s="185">
        <v>5</v>
      </c>
      <c r="F10" s="127"/>
      <c r="G10" s="131"/>
      <c r="H10" s="129"/>
      <c r="I10" s="130"/>
      <c r="J10" s="127"/>
      <c r="K10" s="132"/>
      <c r="L10" s="129"/>
      <c r="M10" s="130"/>
      <c r="N10" s="127"/>
      <c r="O10" s="132"/>
      <c r="P10" s="129"/>
      <c r="Q10" s="130"/>
      <c r="R10" s="182" t="s">
        <v>198</v>
      </c>
      <c r="S10" s="183">
        <v>0.005328125</v>
      </c>
      <c r="T10" s="184" t="s">
        <v>144</v>
      </c>
      <c r="U10" s="185">
        <v>5</v>
      </c>
    </row>
    <row r="11" spans="1:21" ht="21.75" customHeight="1">
      <c r="A11" s="126" t="s">
        <v>38</v>
      </c>
      <c r="B11" s="127"/>
      <c r="C11" s="128"/>
      <c r="D11" s="129"/>
      <c r="E11" s="130"/>
      <c r="F11" s="127"/>
      <c r="G11" s="131"/>
      <c r="H11" s="129"/>
      <c r="I11" s="130"/>
      <c r="J11" s="127"/>
      <c r="K11" s="132"/>
      <c r="L11" s="129"/>
      <c r="M11" s="130"/>
      <c r="N11" s="127"/>
      <c r="O11" s="132"/>
      <c r="P11" s="129"/>
      <c r="Q11" s="130"/>
      <c r="R11" s="127"/>
      <c r="S11" s="132"/>
      <c r="T11" s="129"/>
      <c r="U11" s="130"/>
    </row>
    <row r="12" spans="1:21" ht="21.75" customHeight="1">
      <c r="A12" s="126" t="s">
        <v>38</v>
      </c>
      <c r="B12" s="127"/>
      <c r="C12" s="128"/>
      <c r="D12" s="129"/>
      <c r="E12" s="130"/>
      <c r="F12" s="127"/>
      <c r="G12" s="131"/>
      <c r="H12" s="129"/>
      <c r="I12" s="130"/>
      <c r="J12" s="127"/>
      <c r="K12" s="132"/>
      <c r="L12" s="129"/>
      <c r="M12" s="130"/>
      <c r="N12" s="127"/>
      <c r="O12" s="132"/>
      <c r="P12" s="129"/>
      <c r="Q12" s="130"/>
      <c r="R12" s="127"/>
      <c r="S12" s="132"/>
      <c r="T12" s="129"/>
      <c r="U12" s="130"/>
    </row>
    <row r="13" spans="1:21" ht="21.75" customHeight="1">
      <c r="A13" s="126" t="s">
        <v>38</v>
      </c>
      <c r="B13" s="127"/>
      <c r="C13" s="128"/>
      <c r="D13" s="129"/>
      <c r="E13" s="130"/>
      <c r="F13" s="127"/>
      <c r="G13" s="131"/>
      <c r="H13" s="129"/>
      <c r="I13" s="130"/>
      <c r="J13" s="127"/>
      <c r="K13" s="132"/>
      <c r="L13" s="129"/>
      <c r="M13" s="130"/>
      <c r="N13" s="127"/>
      <c r="O13" s="132"/>
      <c r="P13" s="129"/>
      <c r="Q13" s="130"/>
      <c r="R13" s="127"/>
      <c r="S13" s="132"/>
      <c r="T13" s="129"/>
      <c r="U13" s="130"/>
    </row>
    <row r="14" spans="1:21" ht="21.75" customHeight="1">
      <c r="A14" s="126" t="s">
        <v>38</v>
      </c>
      <c r="B14" s="127"/>
      <c r="C14" s="128"/>
      <c r="D14" s="129"/>
      <c r="E14" s="130"/>
      <c r="F14" s="127"/>
      <c r="G14" s="131"/>
      <c r="H14" s="129"/>
      <c r="I14" s="130"/>
      <c r="J14" s="127"/>
      <c r="K14" s="132"/>
      <c r="L14" s="129"/>
      <c r="M14" s="130"/>
      <c r="N14" s="127"/>
      <c r="O14" s="132"/>
      <c r="P14" s="129"/>
      <c r="Q14" s="130"/>
      <c r="R14" s="127"/>
      <c r="S14" s="132"/>
      <c r="T14" s="129"/>
      <c r="U14" s="130"/>
    </row>
    <row r="15" spans="1:21" ht="21.75" customHeight="1">
      <c r="A15" s="133" t="s">
        <v>39</v>
      </c>
      <c r="B15" s="134"/>
      <c r="C15" s="135">
        <f>400*(COUNTA(C10:C14))</f>
        <v>400</v>
      </c>
      <c r="D15" s="136"/>
      <c r="E15" s="137">
        <f>SUM(E10:E14)</f>
        <v>5</v>
      </c>
      <c r="F15" s="138"/>
      <c r="G15" s="135">
        <f>400*(COUNTA(G10:G14))</f>
        <v>0</v>
      </c>
      <c r="H15" s="138"/>
      <c r="I15" s="137">
        <f>SUM(I10:I14)</f>
        <v>0</v>
      </c>
      <c r="J15" s="138"/>
      <c r="K15" s="135">
        <f>400*(COUNTA(K10:K14))</f>
        <v>0</v>
      </c>
      <c r="L15" s="138"/>
      <c r="M15" s="137">
        <f>SUM(M10:M14)</f>
        <v>0</v>
      </c>
      <c r="N15" s="138"/>
      <c r="O15" s="135">
        <f>400*(COUNTA(O10:O14))</f>
        <v>0</v>
      </c>
      <c r="P15" s="138"/>
      <c r="Q15" s="137">
        <f>SUM(Q10:Q14)</f>
        <v>0</v>
      </c>
      <c r="R15" s="138"/>
      <c r="S15" s="135">
        <f>400*(COUNTA(S10:S14))</f>
        <v>400</v>
      </c>
      <c r="T15" s="138"/>
      <c r="U15" s="139">
        <f>SUM(U10:U14)</f>
        <v>5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27"/>
      <c r="C17" s="131"/>
      <c r="D17" s="129"/>
      <c r="E17" s="130"/>
      <c r="F17" s="127"/>
      <c r="G17" s="131"/>
      <c r="H17" s="129"/>
      <c r="I17" s="130"/>
      <c r="J17" s="127"/>
      <c r="K17" s="131"/>
      <c r="L17" s="129"/>
      <c r="M17" s="130"/>
      <c r="N17" s="127"/>
      <c r="O17" s="131"/>
      <c r="P17" s="141"/>
      <c r="Q17" s="130"/>
      <c r="R17" s="127"/>
      <c r="S17" s="131"/>
      <c r="T17" s="141"/>
      <c r="U17" s="130"/>
    </row>
    <row r="18" spans="1:21" ht="21.75" customHeight="1">
      <c r="A18" s="140" t="s">
        <v>40</v>
      </c>
      <c r="B18" s="127"/>
      <c r="C18" s="131"/>
      <c r="D18" s="129"/>
      <c r="E18" s="130"/>
      <c r="F18" s="127"/>
      <c r="G18" s="131"/>
      <c r="H18" s="129"/>
      <c r="I18" s="130"/>
      <c r="J18" s="127"/>
      <c r="K18" s="131"/>
      <c r="L18" s="129"/>
      <c r="M18" s="130"/>
      <c r="N18" s="127"/>
      <c r="O18" s="131"/>
      <c r="P18" s="129"/>
      <c r="Q18" s="130"/>
      <c r="R18" s="127"/>
      <c r="S18" s="131"/>
      <c r="T18" s="129"/>
      <c r="U18" s="130"/>
    </row>
    <row r="19" spans="1:21" ht="21.75" customHeight="1">
      <c r="A19" s="140" t="s">
        <v>40</v>
      </c>
      <c r="B19" s="127"/>
      <c r="C19" s="131"/>
      <c r="D19" s="129"/>
      <c r="E19" s="130"/>
      <c r="F19" s="127"/>
      <c r="G19" s="131"/>
      <c r="H19" s="129"/>
      <c r="I19" s="130"/>
      <c r="J19" s="127"/>
      <c r="K19" s="131"/>
      <c r="L19" s="129"/>
      <c r="M19" s="130"/>
      <c r="N19" s="127"/>
      <c r="O19" s="131"/>
      <c r="P19" s="129"/>
      <c r="Q19" s="130"/>
      <c r="R19" s="127"/>
      <c r="S19" s="131"/>
      <c r="T19" s="129"/>
      <c r="U19" s="130"/>
    </row>
    <row r="20" spans="1:21" ht="21.75" customHeight="1">
      <c r="A20" s="140" t="s">
        <v>40</v>
      </c>
      <c r="B20" s="127"/>
      <c r="C20" s="131"/>
      <c r="D20" s="129"/>
      <c r="E20" s="130"/>
      <c r="F20" s="127"/>
      <c r="G20" s="131"/>
      <c r="H20" s="129"/>
      <c r="I20" s="130"/>
      <c r="J20" s="127"/>
      <c r="K20" s="131"/>
      <c r="L20" s="129"/>
      <c r="M20" s="130"/>
      <c r="N20" s="127"/>
      <c r="O20" s="131"/>
      <c r="P20" s="129"/>
      <c r="Q20" s="130"/>
      <c r="R20" s="127"/>
      <c r="S20" s="131"/>
      <c r="T20" s="129"/>
      <c r="U20" s="130"/>
    </row>
    <row r="21" spans="1:21" ht="21.75" customHeight="1">
      <c r="A21" s="140" t="s">
        <v>40</v>
      </c>
      <c r="B21" s="127"/>
      <c r="C21" s="131"/>
      <c r="D21" s="129"/>
      <c r="E21" s="130"/>
      <c r="F21" s="127"/>
      <c r="G21" s="131"/>
      <c r="H21" s="129"/>
      <c r="I21" s="130"/>
      <c r="J21" s="127"/>
      <c r="K21" s="131"/>
      <c r="L21" s="129"/>
      <c r="M21" s="130"/>
      <c r="N21" s="127"/>
      <c r="O21" s="131"/>
      <c r="P21" s="129"/>
      <c r="Q21" s="130"/>
      <c r="R21" s="127"/>
      <c r="S21" s="131"/>
      <c r="T21" s="129"/>
      <c r="U21" s="130"/>
    </row>
    <row r="22" spans="1:21" ht="21.75" customHeight="1">
      <c r="A22" s="133" t="s">
        <v>39</v>
      </c>
      <c r="B22" s="142"/>
      <c r="C22" s="135">
        <f>800*(COUNTA(C17:C21))</f>
        <v>0</v>
      </c>
      <c r="D22" s="142"/>
      <c r="E22" s="139">
        <f>SUM(E17:E21)</f>
        <v>0</v>
      </c>
      <c r="F22" s="142"/>
      <c r="G22" s="135">
        <f>800*(COUNTA(G17:G21))</f>
        <v>0</v>
      </c>
      <c r="H22" s="142"/>
      <c r="I22" s="139">
        <f>SUM(I17:I21)</f>
        <v>0</v>
      </c>
      <c r="J22" s="142"/>
      <c r="K22" s="135">
        <f>800*(COUNTA(K17:K21))</f>
        <v>0</v>
      </c>
      <c r="L22" s="142"/>
      <c r="M22" s="139">
        <f>SUM(M17:M21)</f>
        <v>0</v>
      </c>
      <c r="N22" s="142"/>
      <c r="O22" s="135">
        <f>800*(COUNTA(O17:O21))</f>
        <v>0</v>
      </c>
      <c r="P22" s="142"/>
      <c r="Q22" s="139">
        <f>SUM(Q17:Q21)</f>
        <v>0</v>
      </c>
      <c r="R22" s="142"/>
      <c r="S22" s="135">
        <f>800*(COUNTA(S17:S21))</f>
        <v>0</v>
      </c>
      <c r="T22" s="142"/>
      <c r="U22" s="139">
        <f>SUM(U17:U21)</f>
        <v>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10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0.8</v>
      </c>
      <c r="S26" s="151"/>
      <c r="T26" s="150" t="s">
        <v>6</v>
      </c>
    </row>
    <row r="27" spans="1:20" ht="21.75" customHeight="1">
      <c r="A27" s="126" t="s">
        <v>44</v>
      </c>
      <c r="B27" s="127"/>
      <c r="C27" s="132"/>
      <c r="D27" s="152"/>
      <c r="E27" s="130"/>
      <c r="F27" s="127"/>
      <c r="G27" s="153"/>
      <c r="H27" s="132"/>
      <c r="I27" s="130"/>
      <c r="J27" s="127"/>
      <c r="K27" s="153"/>
      <c r="L27" s="127"/>
      <c r="M27" s="130"/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/>
      <c r="C28" s="157"/>
      <c r="D28" s="152"/>
      <c r="E28" s="130"/>
      <c r="F28" s="127"/>
      <c r="G28" s="157"/>
      <c r="H28" s="157"/>
      <c r="I28" s="130"/>
      <c r="J28" s="127"/>
      <c r="K28" s="157"/>
      <c r="L28" s="127"/>
      <c r="M28" s="130"/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/>
      <c r="C29" s="157"/>
      <c r="D29" s="153"/>
      <c r="E29" s="130"/>
      <c r="F29" s="127"/>
      <c r="G29" s="157"/>
      <c r="H29" s="157"/>
      <c r="I29" s="130"/>
      <c r="J29" s="127"/>
      <c r="K29" s="157"/>
      <c r="L29" s="127"/>
      <c r="M29" s="130"/>
      <c r="N29" s="158"/>
      <c r="S29" s="240"/>
      <c r="T29" s="241"/>
      <c r="U29" s="242"/>
    </row>
    <row r="30" spans="1:21" ht="21.75" customHeight="1">
      <c r="A30" s="126" t="s">
        <v>48</v>
      </c>
      <c r="B30" s="127"/>
      <c r="C30" s="157"/>
      <c r="D30" s="153"/>
      <c r="E30" s="130"/>
      <c r="F30" s="127"/>
      <c r="G30" s="157"/>
      <c r="H30" s="157"/>
      <c r="I30" s="130"/>
      <c r="J30" s="127"/>
      <c r="K30" s="157"/>
      <c r="L30" s="127"/>
      <c r="M30" s="130"/>
      <c r="N30" s="158"/>
      <c r="R30" s="161"/>
      <c r="S30" s="159"/>
      <c r="T30" s="160"/>
      <c r="U30" s="160"/>
    </row>
    <row r="31" spans="1:21" ht="21.75" customHeight="1">
      <c r="A31" s="133" t="s">
        <v>39</v>
      </c>
      <c r="B31" s="127"/>
      <c r="C31" s="162">
        <f>SUM(C30+C29+C28+(IF(COUNTBLANK(C27),0,1500)))</f>
        <v>0</v>
      </c>
      <c r="D31" s="152"/>
      <c r="E31" s="163">
        <f>SUM(E27:E30)</f>
        <v>0</v>
      </c>
      <c r="F31" s="130"/>
      <c r="G31" s="162">
        <f>SUM(G30+G29+G28+(IF(COUNTBLANK(G27),0,1500)))</f>
        <v>0</v>
      </c>
      <c r="H31" s="162"/>
      <c r="I31" s="163">
        <f>SUM(I27:I30)</f>
        <v>0</v>
      </c>
      <c r="J31" s="152"/>
      <c r="K31" s="162">
        <f>SUM(K30+K29+K28+(IF(COUNTBLANK(K27),0,1500)))</f>
        <v>0</v>
      </c>
      <c r="L31" s="127"/>
      <c r="M31" s="163">
        <f>SUM(M27:M30)</f>
        <v>0</v>
      </c>
      <c r="N31" s="164"/>
      <c r="S31" s="240" t="s">
        <v>47</v>
      </c>
      <c r="T31" s="241"/>
      <c r="U31" s="242"/>
    </row>
    <row r="32" spans="18:20" ht="12">
      <c r="R32" s="245"/>
      <c r="S32" s="246"/>
      <c r="T32" s="247"/>
    </row>
  </sheetData>
  <sheetProtection/>
  <mergeCells count="44">
    <mergeCell ref="O26:Q27"/>
    <mergeCell ref="R28:S28"/>
    <mergeCell ref="S29:U2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G8:G9"/>
    <mergeCell ref="H8:H9"/>
    <mergeCell ref="I8:I9"/>
    <mergeCell ref="J8:J9"/>
    <mergeCell ref="K8:K9"/>
    <mergeCell ref="L8:L9"/>
    <mergeCell ref="J6:M7"/>
    <mergeCell ref="N6:Q7"/>
    <mergeCell ref="R6:U7"/>
    <mergeCell ref="A8:A9"/>
    <mergeCell ref="B8:B9"/>
    <mergeCell ref="C8:C9"/>
    <mergeCell ref="D8:D9"/>
    <mergeCell ref="E8:E9"/>
    <mergeCell ref="F8:F9"/>
    <mergeCell ref="R8:R9"/>
    <mergeCell ref="S31:U31"/>
    <mergeCell ref="A1:E5"/>
    <mergeCell ref="G1:Q1"/>
    <mergeCell ref="H2:P3"/>
    <mergeCell ref="R2:U3"/>
    <mergeCell ref="H4:P4"/>
    <mergeCell ref="S4:T4"/>
    <mergeCell ref="A6:A7"/>
    <mergeCell ref="B6:E7"/>
    <mergeCell ref="F6:I7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7">
      <selection activeCell="S31" sqref="S31:U31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126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59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62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26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127" t="s">
        <v>119</v>
      </c>
      <c r="C10" s="128">
        <v>0.005253009259259259</v>
      </c>
      <c r="D10" s="129" t="s">
        <v>94</v>
      </c>
      <c r="E10" s="130">
        <v>3</v>
      </c>
      <c r="F10" s="127" t="s">
        <v>119</v>
      </c>
      <c r="G10" s="131">
        <v>0.006111805555555555</v>
      </c>
      <c r="H10" s="129" t="s">
        <v>94</v>
      </c>
      <c r="I10" s="130">
        <v>5</v>
      </c>
      <c r="J10" s="127"/>
      <c r="K10" s="132"/>
      <c r="L10" s="129"/>
      <c r="M10" s="130"/>
      <c r="N10" s="127"/>
      <c r="O10" s="132"/>
      <c r="P10" s="129"/>
      <c r="Q10" s="130"/>
      <c r="R10" s="127"/>
      <c r="S10" s="132"/>
      <c r="T10" s="129"/>
      <c r="U10" s="130"/>
    </row>
    <row r="11" spans="1:21" ht="21.75" customHeight="1">
      <c r="A11" s="126" t="s">
        <v>38</v>
      </c>
      <c r="B11" s="127"/>
      <c r="C11" s="128"/>
      <c r="D11" s="129"/>
      <c r="E11" s="130"/>
      <c r="F11" s="127"/>
      <c r="G11" s="131"/>
      <c r="H11" s="129"/>
      <c r="I11" s="130"/>
      <c r="J11" s="127"/>
      <c r="K11" s="132"/>
      <c r="L11" s="129"/>
      <c r="M11" s="130"/>
      <c r="N11" s="127"/>
      <c r="O11" s="132"/>
      <c r="P11" s="129"/>
      <c r="Q11" s="130"/>
      <c r="R11" s="127"/>
      <c r="S11" s="132"/>
      <c r="T11" s="129"/>
      <c r="U11" s="130"/>
    </row>
    <row r="12" spans="1:21" ht="21.75" customHeight="1">
      <c r="A12" s="126" t="s">
        <v>38</v>
      </c>
      <c r="B12" s="127"/>
      <c r="C12" s="128"/>
      <c r="D12" s="129"/>
      <c r="E12" s="130"/>
      <c r="F12" s="127"/>
      <c r="G12" s="131"/>
      <c r="H12" s="129"/>
      <c r="I12" s="130"/>
      <c r="J12" s="127"/>
      <c r="K12" s="132"/>
      <c r="L12" s="129"/>
      <c r="M12" s="130"/>
      <c r="N12" s="127"/>
      <c r="O12" s="132"/>
      <c r="P12" s="129"/>
      <c r="Q12" s="130"/>
      <c r="R12" s="127"/>
      <c r="S12" s="132"/>
      <c r="T12" s="129"/>
      <c r="U12" s="130"/>
    </row>
    <row r="13" spans="1:21" ht="21.75" customHeight="1">
      <c r="A13" s="126" t="s">
        <v>38</v>
      </c>
      <c r="B13" s="127"/>
      <c r="C13" s="128"/>
      <c r="D13" s="129"/>
      <c r="E13" s="130"/>
      <c r="F13" s="127"/>
      <c r="G13" s="131"/>
      <c r="H13" s="129"/>
      <c r="I13" s="130"/>
      <c r="J13" s="127"/>
      <c r="K13" s="132"/>
      <c r="L13" s="129"/>
      <c r="M13" s="130"/>
      <c r="N13" s="127"/>
      <c r="O13" s="132"/>
      <c r="P13" s="129"/>
      <c r="Q13" s="130"/>
      <c r="R13" s="127"/>
      <c r="S13" s="132"/>
      <c r="T13" s="129"/>
      <c r="U13" s="130"/>
    </row>
    <row r="14" spans="1:21" ht="21.75" customHeight="1">
      <c r="A14" s="126" t="s">
        <v>38</v>
      </c>
      <c r="B14" s="127"/>
      <c r="C14" s="128"/>
      <c r="D14" s="129"/>
      <c r="E14" s="130"/>
      <c r="F14" s="127"/>
      <c r="G14" s="131"/>
      <c r="H14" s="129"/>
      <c r="I14" s="130"/>
      <c r="J14" s="127"/>
      <c r="K14" s="132"/>
      <c r="L14" s="129"/>
      <c r="M14" s="130"/>
      <c r="N14" s="127"/>
      <c r="O14" s="132"/>
      <c r="P14" s="129"/>
      <c r="Q14" s="130"/>
      <c r="R14" s="127"/>
      <c r="S14" s="132"/>
      <c r="T14" s="129"/>
      <c r="U14" s="130"/>
    </row>
    <row r="15" spans="1:21" ht="21.75" customHeight="1">
      <c r="A15" s="133" t="s">
        <v>39</v>
      </c>
      <c r="B15" s="134"/>
      <c r="C15" s="135">
        <f>400*(COUNTA(C10:C14))</f>
        <v>400</v>
      </c>
      <c r="D15" s="136"/>
      <c r="E15" s="137">
        <f>SUM(E10:E14)</f>
        <v>3</v>
      </c>
      <c r="F15" s="138"/>
      <c r="G15" s="135">
        <f>400*(COUNTA(G10:G14))</f>
        <v>400</v>
      </c>
      <c r="H15" s="138"/>
      <c r="I15" s="137">
        <f>SUM(I10:I14)</f>
        <v>5</v>
      </c>
      <c r="J15" s="138"/>
      <c r="K15" s="135">
        <f>400*(COUNTA(K10:K14))</f>
        <v>0</v>
      </c>
      <c r="L15" s="138"/>
      <c r="M15" s="137">
        <f>SUM(M10:M14)</f>
        <v>0</v>
      </c>
      <c r="N15" s="138"/>
      <c r="O15" s="135">
        <f>400*(COUNTA(O10:O14))</f>
        <v>0</v>
      </c>
      <c r="P15" s="138"/>
      <c r="Q15" s="137">
        <f>SUM(Q10:Q14)</f>
        <v>0</v>
      </c>
      <c r="R15" s="138"/>
      <c r="S15" s="135">
        <f>400*(COUNTA(S10:S14))</f>
        <v>0</v>
      </c>
      <c r="T15" s="138"/>
      <c r="U15" s="139">
        <f>SUM(U10:U14)</f>
        <v>0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27" t="s">
        <v>119</v>
      </c>
      <c r="C17" s="131">
        <v>0.010400694444444445</v>
      </c>
      <c r="D17" s="129" t="s">
        <v>94</v>
      </c>
      <c r="E17" s="130">
        <v>10</v>
      </c>
      <c r="F17" s="127"/>
      <c r="G17" s="131"/>
      <c r="H17" s="129"/>
      <c r="I17" s="130"/>
      <c r="J17" s="127"/>
      <c r="K17" s="131"/>
      <c r="L17" s="129"/>
      <c r="M17" s="130"/>
      <c r="N17" s="127"/>
      <c r="O17" s="131"/>
      <c r="P17" s="141"/>
      <c r="Q17" s="130"/>
      <c r="R17" s="127"/>
      <c r="S17" s="131"/>
      <c r="T17" s="141"/>
      <c r="U17" s="130"/>
    </row>
    <row r="18" spans="1:21" ht="21.75" customHeight="1">
      <c r="A18" s="140" t="s">
        <v>40</v>
      </c>
      <c r="B18" s="127"/>
      <c r="C18" s="131"/>
      <c r="D18" s="129"/>
      <c r="E18" s="130"/>
      <c r="F18" s="127"/>
      <c r="G18" s="131"/>
      <c r="H18" s="129"/>
      <c r="I18" s="130"/>
      <c r="J18" s="127"/>
      <c r="K18" s="131"/>
      <c r="L18" s="129"/>
      <c r="M18" s="130"/>
      <c r="N18" s="127"/>
      <c r="O18" s="131"/>
      <c r="P18" s="129"/>
      <c r="Q18" s="130"/>
      <c r="R18" s="127"/>
      <c r="S18" s="131"/>
      <c r="T18" s="129"/>
      <c r="U18" s="130"/>
    </row>
    <row r="19" spans="1:21" ht="21.75" customHeight="1">
      <c r="A19" s="140" t="s">
        <v>40</v>
      </c>
      <c r="B19" s="127"/>
      <c r="C19" s="131"/>
      <c r="D19" s="129"/>
      <c r="E19" s="130"/>
      <c r="F19" s="127"/>
      <c r="G19" s="131"/>
      <c r="H19" s="129"/>
      <c r="I19" s="130"/>
      <c r="J19" s="127"/>
      <c r="K19" s="131"/>
      <c r="L19" s="129"/>
      <c r="M19" s="130"/>
      <c r="N19" s="127"/>
      <c r="O19" s="131"/>
      <c r="P19" s="129"/>
      <c r="Q19" s="130"/>
      <c r="R19" s="127"/>
      <c r="S19" s="131"/>
      <c r="T19" s="129"/>
      <c r="U19" s="130"/>
    </row>
    <row r="20" spans="1:21" ht="21.75" customHeight="1">
      <c r="A20" s="140" t="s">
        <v>40</v>
      </c>
      <c r="B20" s="127"/>
      <c r="C20" s="131"/>
      <c r="D20" s="129"/>
      <c r="E20" s="130"/>
      <c r="F20" s="127"/>
      <c r="G20" s="131"/>
      <c r="H20" s="129"/>
      <c r="I20" s="130"/>
      <c r="J20" s="127"/>
      <c r="K20" s="131"/>
      <c r="L20" s="129"/>
      <c r="M20" s="130"/>
      <c r="N20" s="127"/>
      <c r="O20" s="131"/>
      <c r="P20" s="129"/>
      <c r="Q20" s="130"/>
      <c r="R20" s="127"/>
      <c r="S20" s="131"/>
      <c r="T20" s="129"/>
      <c r="U20" s="130"/>
    </row>
    <row r="21" spans="1:21" ht="21.75" customHeight="1">
      <c r="A21" s="140" t="s">
        <v>40</v>
      </c>
      <c r="B21" s="127"/>
      <c r="C21" s="131"/>
      <c r="D21" s="129"/>
      <c r="E21" s="130"/>
      <c r="F21" s="127"/>
      <c r="G21" s="131"/>
      <c r="H21" s="129"/>
      <c r="I21" s="130"/>
      <c r="J21" s="127"/>
      <c r="K21" s="131"/>
      <c r="L21" s="129"/>
      <c r="M21" s="130"/>
      <c r="N21" s="127"/>
      <c r="O21" s="131"/>
      <c r="P21" s="129"/>
      <c r="Q21" s="130"/>
      <c r="R21" s="127"/>
      <c r="S21" s="131"/>
      <c r="T21" s="129"/>
      <c r="U21" s="130"/>
    </row>
    <row r="22" spans="1:21" ht="21.75" customHeight="1">
      <c r="A22" s="133" t="s">
        <v>39</v>
      </c>
      <c r="B22" s="142"/>
      <c r="C22" s="135">
        <f>800*(COUNTA(C17:C21))</f>
        <v>800</v>
      </c>
      <c r="D22" s="142"/>
      <c r="E22" s="139">
        <f>SUM(E17:E21)</f>
        <v>10</v>
      </c>
      <c r="F22" s="142"/>
      <c r="G22" s="135">
        <f>800*(COUNTA(G17:G21))</f>
        <v>0</v>
      </c>
      <c r="H22" s="142"/>
      <c r="I22" s="139">
        <f>SUM(I17:I21)</f>
        <v>0</v>
      </c>
      <c r="J22" s="142"/>
      <c r="K22" s="135">
        <f>800*(COUNTA(K17:K21))</f>
        <v>0</v>
      </c>
      <c r="L22" s="142"/>
      <c r="M22" s="139">
        <f>SUM(M17:M21)</f>
        <v>0</v>
      </c>
      <c r="N22" s="142"/>
      <c r="O22" s="135">
        <f>800*(COUNTA(O17:O21))</f>
        <v>0</v>
      </c>
      <c r="P22" s="142"/>
      <c r="Q22" s="139">
        <f>SUM(Q17:Q21)</f>
        <v>0</v>
      </c>
      <c r="R22" s="142"/>
      <c r="S22" s="135">
        <f>800*(COUNTA(S17:S21))</f>
        <v>0</v>
      </c>
      <c r="T22" s="142"/>
      <c r="U22" s="139">
        <f>SUM(U17:U21)</f>
        <v>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18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1.6</v>
      </c>
      <c r="S26" s="151"/>
      <c r="T26" s="150" t="s">
        <v>6</v>
      </c>
    </row>
    <row r="27" spans="1:20" ht="21.75" customHeight="1">
      <c r="A27" s="126" t="s">
        <v>44</v>
      </c>
      <c r="B27" s="127"/>
      <c r="C27" s="132"/>
      <c r="D27" s="152"/>
      <c r="E27" s="130"/>
      <c r="F27" s="127"/>
      <c r="G27" s="153"/>
      <c r="H27" s="132"/>
      <c r="I27" s="130"/>
      <c r="J27" s="127"/>
      <c r="K27" s="153"/>
      <c r="L27" s="127"/>
      <c r="M27" s="130"/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/>
      <c r="C28" s="157"/>
      <c r="D28" s="152"/>
      <c r="E28" s="130"/>
      <c r="F28" s="127"/>
      <c r="G28" s="157"/>
      <c r="H28" s="157"/>
      <c r="I28" s="130"/>
      <c r="J28" s="127"/>
      <c r="K28" s="157"/>
      <c r="L28" s="127"/>
      <c r="M28" s="130"/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/>
      <c r="C29" s="157"/>
      <c r="D29" s="153"/>
      <c r="E29" s="130"/>
      <c r="F29" s="127"/>
      <c r="G29" s="157"/>
      <c r="H29" s="157"/>
      <c r="I29" s="130"/>
      <c r="J29" s="127"/>
      <c r="K29" s="157"/>
      <c r="L29" s="127"/>
      <c r="M29" s="130"/>
      <c r="N29" s="158"/>
      <c r="S29" s="240"/>
      <c r="T29" s="241"/>
      <c r="U29" s="242"/>
    </row>
    <row r="30" spans="1:21" ht="21.75" customHeight="1">
      <c r="A30" s="126" t="s">
        <v>48</v>
      </c>
      <c r="B30" s="127"/>
      <c r="C30" s="157"/>
      <c r="D30" s="153"/>
      <c r="E30" s="130"/>
      <c r="F30" s="127"/>
      <c r="G30" s="157"/>
      <c r="H30" s="157"/>
      <c r="I30" s="130"/>
      <c r="J30" s="127"/>
      <c r="K30" s="157"/>
      <c r="L30" s="127"/>
      <c r="M30" s="130"/>
      <c r="N30" s="158"/>
      <c r="R30" s="161"/>
      <c r="S30" s="159"/>
      <c r="T30" s="160"/>
      <c r="U30" s="160"/>
    </row>
    <row r="31" spans="1:21" ht="21.75" customHeight="1">
      <c r="A31" s="133" t="s">
        <v>39</v>
      </c>
      <c r="B31" s="127"/>
      <c r="C31" s="162">
        <f>SUM(C30+C29+C28+(IF(COUNTBLANK(C27),0,1500)))</f>
        <v>0</v>
      </c>
      <c r="D31" s="152"/>
      <c r="E31" s="163">
        <f>SUM(E27:E30)</f>
        <v>0</v>
      </c>
      <c r="F31" s="130"/>
      <c r="G31" s="162">
        <f>SUM(G30+G29+G28+(IF(COUNTBLANK(G27),0,1500)))</f>
        <v>0</v>
      </c>
      <c r="H31" s="162"/>
      <c r="I31" s="163">
        <f>SUM(I27:I30)</f>
        <v>0</v>
      </c>
      <c r="J31" s="152"/>
      <c r="K31" s="162">
        <f>SUM(K30+K29+K28+(IF(COUNTBLANK(K27),0,1500)))</f>
        <v>0</v>
      </c>
      <c r="L31" s="127"/>
      <c r="M31" s="163">
        <f>SUM(M27:M30)</f>
        <v>0</v>
      </c>
      <c r="N31" s="164"/>
      <c r="S31" s="240" t="s">
        <v>47</v>
      </c>
      <c r="T31" s="241"/>
      <c r="U31" s="242"/>
    </row>
    <row r="32" spans="18:20" ht="12">
      <c r="R32" s="245"/>
      <c r="S32" s="246"/>
      <c r="T32" s="247"/>
    </row>
  </sheetData>
  <sheetProtection/>
  <mergeCells count="44">
    <mergeCell ref="R32:T32"/>
    <mergeCell ref="T8:T9"/>
    <mergeCell ref="K8:K9"/>
    <mergeCell ref="L8:L9"/>
    <mergeCell ref="O26:Q27"/>
    <mergeCell ref="R28:S28"/>
    <mergeCell ref="S29:U29"/>
    <mergeCell ref="A16:T16"/>
    <mergeCell ref="B25:E25"/>
    <mergeCell ref="R24:T24"/>
    <mergeCell ref="R8:R9"/>
    <mergeCell ref="A8:A9"/>
    <mergeCell ref="C8:C9"/>
    <mergeCell ref="D8:D9"/>
    <mergeCell ref="E8:E9"/>
    <mergeCell ref="F8:F9"/>
    <mergeCell ref="B8:B9"/>
    <mergeCell ref="O25:Q25"/>
    <mergeCell ref="M8:M9"/>
    <mergeCell ref="N8:N9"/>
    <mergeCell ref="O8:O9"/>
    <mergeCell ref="P8:P9"/>
    <mergeCell ref="A6:A7"/>
    <mergeCell ref="J8:J9"/>
    <mergeCell ref="B6:E7"/>
    <mergeCell ref="F6:I7"/>
    <mergeCell ref="J6:M7"/>
    <mergeCell ref="N6:Q7"/>
    <mergeCell ref="A1:E5"/>
    <mergeCell ref="U8:U9"/>
    <mergeCell ref="Q8:Q9"/>
    <mergeCell ref="G8:G9"/>
    <mergeCell ref="H8:H9"/>
    <mergeCell ref="I8:I9"/>
    <mergeCell ref="S31:U31"/>
    <mergeCell ref="G1:Q1"/>
    <mergeCell ref="H2:P3"/>
    <mergeCell ref="R2:U3"/>
    <mergeCell ref="H4:P4"/>
    <mergeCell ref="S4:T4"/>
    <mergeCell ref="R6:U7"/>
    <mergeCell ref="S8:S9"/>
    <mergeCell ref="F25:I25"/>
    <mergeCell ref="J25:M25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B3">
      <selection activeCell="S31" sqref="S31:U31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167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59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62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26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127"/>
      <c r="C10" s="128"/>
      <c r="D10" s="129"/>
      <c r="E10" s="130"/>
      <c r="F10" s="127"/>
      <c r="G10" s="131"/>
      <c r="H10" s="129"/>
      <c r="I10" s="130"/>
      <c r="J10" s="127"/>
      <c r="K10" s="132"/>
      <c r="L10" s="129"/>
      <c r="M10" s="130"/>
      <c r="N10" s="127"/>
      <c r="O10" s="132"/>
      <c r="P10" s="129"/>
      <c r="Q10" s="130"/>
      <c r="R10" s="127"/>
      <c r="S10" s="132"/>
      <c r="T10" s="129"/>
      <c r="U10" s="130"/>
    </row>
    <row r="11" spans="1:21" ht="21.75" customHeight="1">
      <c r="A11" s="126" t="s">
        <v>38</v>
      </c>
      <c r="B11" s="127"/>
      <c r="C11" s="128"/>
      <c r="D11" s="129"/>
      <c r="E11" s="130"/>
      <c r="F11" s="127"/>
      <c r="G11" s="131"/>
      <c r="H11" s="129"/>
      <c r="I11" s="130"/>
      <c r="J11" s="127"/>
      <c r="K11" s="132"/>
      <c r="L11" s="129"/>
      <c r="M11" s="130"/>
      <c r="N11" s="127"/>
      <c r="O11" s="132"/>
      <c r="P11" s="129"/>
      <c r="Q11" s="130"/>
      <c r="R11" s="127"/>
      <c r="S11" s="132"/>
      <c r="T11" s="129"/>
      <c r="U11" s="130"/>
    </row>
    <row r="12" spans="1:21" ht="21.75" customHeight="1">
      <c r="A12" s="126" t="s">
        <v>38</v>
      </c>
      <c r="B12" s="127"/>
      <c r="C12" s="128"/>
      <c r="D12" s="129"/>
      <c r="E12" s="130"/>
      <c r="F12" s="127"/>
      <c r="G12" s="131"/>
      <c r="H12" s="129"/>
      <c r="I12" s="130"/>
      <c r="J12" s="127"/>
      <c r="K12" s="132"/>
      <c r="L12" s="129"/>
      <c r="M12" s="130"/>
      <c r="N12" s="127"/>
      <c r="O12" s="132"/>
      <c r="P12" s="129"/>
      <c r="Q12" s="130"/>
      <c r="R12" s="127"/>
      <c r="S12" s="132"/>
      <c r="T12" s="129"/>
      <c r="U12" s="130"/>
    </row>
    <row r="13" spans="1:21" ht="21.75" customHeight="1">
      <c r="A13" s="126" t="s">
        <v>38</v>
      </c>
      <c r="B13" s="127"/>
      <c r="C13" s="128"/>
      <c r="D13" s="129"/>
      <c r="E13" s="130"/>
      <c r="F13" s="127"/>
      <c r="G13" s="131"/>
      <c r="H13" s="129"/>
      <c r="I13" s="130"/>
      <c r="J13" s="127"/>
      <c r="K13" s="132"/>
      <c r="L13" s="129"/>
      <c r="M13" s="130"/>
      <c r="N13" s="127"/>
      <c r="O13" s="132"/>
      <c r="P13" s="129"/>
      <c r="Q13" s="130"/>
      <c r="R13" s="127"/>
      <c r="S13" s="132"/>
      <c r="T13" s="129"/>
      <c r="U13" s="130"/>
    </row>
    <row r="14" spans="1:21" ht="21.75" customHeight="1">
      <c r="A14" s="126" t="s">
        <v>38</v>
      </c>
      <c r="B14" s="127"/>
      <c r="C14" s="128"/>
      <c r="D14" s="129"/>
      <c r="E14" s="130"/>
      <c r="F14" s="127"/>
      <c r="G14" s="131"/>
      <c r="H14" s="129"/>
      <c r="I14" s="130"/>
      <c r="J14" s="127"/>
      <c r="K14" s="132"/>
      <c r="L14" s="129"/>
      <c r="M14" s="130"/>
      <c r="N14" s="127"/>
      <c r="O14" s="132"/>
      <c r="P14" s="129"/>
      <c r="Q14" s="130"/>
      <c r="R14" s="127"/>
      <c r="S14" s="132"/>
      <c r="T14" s="129"/>
      <c r="U14" s="130"/>
    </row>
    <row r="15" spans="1:21" ht="21.75" customHeight="1">
      <c r="A15" s="133" t="s">
        <v>39</v>
      </c>
      <c r="B15" s="134"/>
      <c r="C15" s="135">
        <f>400*(COUNTA(C10:C14))</f>
        <v>0</v>
      </c>
      <c r="D15" s="136"/>
      <c r="E15" s="137">
        <f>SUM(E10:E14)</f>
        <v>0</v>
      </c>
      <c r="F15" s="138"/>
      <c r="G15" s="135">
        <f>400*(COUNTA(G10:G14))</f>
        <v>0</v>
      </c>
      <c r="H15" s="138"/>
      <c r="I15" s="137">
        <f>SUM(I10:I14)</f>
        <v>0</v>
      </c>
      <c r="J15" s="138"/>
      <c r="K15" s="135">
        <f>400*(COUNTA(K10:K14))</f>
        <v>0</v>
      </c>
      <c r="L15" s="138"/>
      <c r="M15" s="137">
        <f>SUM(M10:M14)</f>
        <v>0</v>
      </c>
      <c r="N15" s="138"/>
      <c r="O15" s="135">
        <f>400*(COUNTA(O10:O14))</f>
        <v>0</v>
      </c>
      <c r="P15" s="138"/>
      <c r="Q15" s="137">
        <f>SUM(Q10:Q14)</f>
        <v>0</v>
      </c>
      <c r="R15" s="138"/>
      <c r="S15" s="135">
        <f>400*(COUNTA(S10:S14))</f>
        <v>0</v>
      </c>
      <c r="T15" s="138"/>
      <c r="U15" s="139">
        <f>SUM(U10:U14)</f>
        <v>0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27"/>
      <c r="C17" s="131"/>
      <c r="D17" s="129"/>
      <c r="E17" s="130"/>
      <c r="F17" s="127"/>
      <c r="G17" s="131"/>
      <c r="H17" s="129"/>
      <c r="I17" s="130"/>
      <c r="J17" s="127"/>
      <c r="K17" s="131"/>
      <c r="L17" s="129"/>
      <c r="M17" s="130"/>
      <c r="N17" s="127"/>
      <c r="O17" s="131"/>
      <c r="P17" s="141"/>
      <c r="Q17" s="130"/>
      <c r="R17" s="127"/>
      <c r="S17" s="131"/>
      <c r="T17" s="141"/>
      <c r="U17" s="130"/>
    </row>
    <row r="18" spans="1:21" ht="21.75" customHeight="1">
      <c r="A18" s="140" t="s">
        <v>40</v>
      </c>
      <c r="B18" s="127"/>
      <c r="C18" s="131"/>
      <c r="D18" s="129"/>
      <c r="E18" s="130"/>
      <c r="F18" s="127"/>
      <c r="G18" s="131"/>
      <c r="H18" s="129"/>
      <c r="I18" s="130"/>
      <c r="J18" s="127"/>
      <c r="K18" s="131"/>
      <c r="L18" s="129"/>
      <c r="M18" s="130"/>
      <c r="N18" s="127"/>
      <c r="O18" s="131"/>
      <c r="P18" s="129"/>
      <c r="Q18" s="130"/>
      <c r="R18" s="127"/>
      <c r="S18" s="131"/>
      <c r="T18" s="129"/>
      <c r="U18" s="130"/>
    </row>
    <row r="19" spans="1:21" ht="21.75" customHeight="1">
      <c r="A19" s="140" t="s">
        <v>40</v>
      </c>
      <c r="B19" s="127"/>
      <c r="C19" s="131"/>
      <c r="D19" s="129"/>
      <c r="E19" s="130"/>
      <c r="F19" s="127"/>
      <c r="G19" s="131"/>
      <c r="H19" s="129"/>
      <c r="I19" s="130"/>
      <c r="J19" s="127"/>
      <c r="K19" s="131"/>
      <c r="L19" s="129"/>
      <c r="M19" s="130"/>
      <c r="N19" s="127"/>
      <c r="O19" s="131"/>
      <c r="P19" s="129"/>
      <c r="Q19" s="130"/>
      <c r="R19" s="127"/>
      <c r="S19" s="131"/>
      <c r="T19" s="129"/>
      <c r="U19" s="130"/>
    </row>
    <row r="20" spans="1:21" ht="21.75" customHeight="1">
      <c r="A20" s="140" t="s">
        <v>40</v>
      </c>
      <c r="B20" s="127"/>
      <c r="C20" s="131"/>
      <c r="D20" s="129"/>
      <c r="E20" s="130"/>
      <c r="F20" s="127"/>
      <c r="G20" s="131"/>
      <c r="H20" s="129"/>
      <c r="I20" s="130"/>
      <c r="J20" s="127"/>
      <c r="K20" s="131"/>
      <c r="L20" s="129"/>
      <c r="M20" s="130"/>
      <c r="N20" s="127"/>
      <c r="O20" s="131"/>
      <c r="P20" s="129"/>
      <c r="Q20" s="130"/>
      <c r="R20" s="127"/>
      <c r="S20" s="131"/>
      <c r="T20" s="129"/>
      <c r="U20" s="130"/>
    </row>
    <row r="21" spans="1:21" ht="21.75" customHeight="1">
      <c r="A21" s="140" t="s">
        <v>40</v>
      </c>
      <c r="B21" s="127"/>
      <c r="C21" s="131"/>
      <c r="D21" s="129"/>
      <c r="E21" s="130"/>
      <c r="F21" s="127"/>
      <c r="G21" s="131"/>
      <c r="H21" s="129"/>
      <c r="I21" s="130"/>
      <c r="J21" s="127"/>
      <c r="K21" s="131"/>
      <c r="L21" s="129"/>
      <c r="M21" s="130"/>
      <c r="N21" s="127"/>
      <c r="O21" s="131"/>
      <c r="P21" s="129"/>
      <c r="Q21" s="130"/>
      <c r="R21" s="127"/>
      <c r="S21" s="131"/>
      <c r="T21" s="129"/>
      <c r="U21" s="130"/>
    </row>
    <row r="22" spans="1:21" ht="21.75" customHeight="1">
      <c r="A22" s="133" t="s">
        <v>39</v>
      </c>
      <c r="B22" s="142"/>
      <c r="C22" s="135">
        <f>800*(COUNTA(C17:C21))</f>
        <v>0</v>
      </c>
      <c r="D22" s="142"/>
      <c r="E22" s="139">
        <f>SUM(E17:E21)</f>
        <v>0</v>
      </c>
      <c r="F22" s="142"/>
      <c r="G22" s="135">
        <f>800*(COUNTA(G17:G21))</f>
        <v>0</v>
      </c>
      <c r="H22" s="142"/>
      <c r="I22" s="139">
        <f>SUM(I17:I21)</f>
        <v>0</v>
      </c>
      <c r="J22" s="142"/>
      <c r="K22" s="135">
        <f>800*(COUNTA(K17:K21))</f>
        <v>0</v>
      </c>
      <c r="L22" s="142"/>
      <c r="M22" s="139">
        <f>SUM(M17:M21)</f>
        <v>0</v>
      </c>
      <c r="N22" s="142"/>
      <c r="O22" s="135">
        <f>800*(COUNTA(O17:O21))</f>
        <v>0</v>
      </c>
      <c r="P22" s="142"/>
      <c r="Q22" s="139">
        <f>SUM(Q17:Q21)</f>
        <v>0</v>
      </c>
      <c r="R22" s="142"/>
      <c r="S22" s="135">
        <f>800*(COUNTA(S17:S21))</f>
        <v>0</v>
      </c>
      <c r="T22" s="142"/>
      <c r="U22" s="139">
        <f>SUM(U17:U21)</f>
        <v>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40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1.5</v>
      </c>
      <c r="S26" s="151"/>
      <c r="T26" s="150" t="s">
        <v>6</v>
      </c>
    </row>
    <row r="27" spans="1:20" ht="21.75" customHeight="1">
      <c r="A27" s="126" t="s">
        <v>44</v>
      </c>
      <c r="B27" s="127" t="s">
        <v>169</v>
      </c>
      <c r="C27" s="132">
        <v>0.018587037037037037</v>
      </c>
      <c r="D27" s="152" t="s">
        <v>94</v>
      </c>
      <c r="E27" s="130">
        <v>40</v>
      </c>
      <c r="F27" s="127"/>
      <c r="G27" s="153"/>
      <c r="H27" s="132"/>
      <c r="I27" s="130"/>
      <c r="J27" s="127"/>
      <c r="K27" s="153"/>
      <c r="L27" s="127"/>
      <c r="M27" s="130"/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/>
      <c r="C28" s="157"/>
      <c r="D28" s="152"/>
      <c r="E28" s="130"/>
      <c r="F28" s="127"/>
      <c r="G28" s="157"/>
      <c r="H28" s="157"/>
      <c r="I28" s="130"/>
      <c r="J28" s="127"/>
      <c r="K28" s="157"/>
      <c r="L28" s="127"/>
      <c r="M28" s="130"/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/>
      <c r="C29" s="157"/>
      <c r="D29" s="153"/>
      <c r="E29" s="130"/>
      <c r="F29" s="127"/>
      <c r="G29" s="157"/>
      <c r="H29" s="157"/>
      <c r="I29" s="130"/>
      <c r="J29" s="127"/>
      <c r="K29" s="157"/>
      <c r="L29" s="127"/>
      <c r="M29" s="130"/>
      <c r="N29" s="158"/>
      <c r="S29" s="240"/>
      <c r="T29" s="241"/>
      <c r="U29" s="242"/>
    </row>
    <row r="30" spans="1:21" ht="21.75" customHeight="1">
      <c r="A30" s="126" t="s">
        <v>48</v>
      </c>
      <c r="B30" s="127"/>
      <c r="C30" s="157"/>
      <c r="D30" s="153"/>
      <c r="E30" s="130"/>
      <c r="F30" s="127"/>
      <c r="G30" s="157"/>
      <c r="H30" s="157"/>
      <c r="I30" s="130"/>
      <c r="J30" s="127"/>
      <c r="K30" s="157"/>
      <c r="L30" s="127"/>
      <c r="M30" s="130"/>
      <c r="N30" s="158"/>
      <c r="R30" s="161"/>
      <c r="S30" s="159"/>
      <c r="T30" s="160"/>
      <c r="U30" s="160"/>
    </row>
    <row r="31" spans="1:21" ht="21.75" customHeight="1">
      <c r="A31" s="133" t="s">
        <v>39</v>
      </c>
      <c r="B31" s="127"/>
      <c r="C31" s="162">
        <f>SUM(C30+C29+C28+(IF(COUNTBLANK(C27),0,1500)))</f>
        <v>1500</v>
      </c>
      <c r="D31" s="152"/>
      <c r="E31" s="163">
        <f>SUM(E27:E30)</f>
        <v>40</v>
      </c>
      <c r="F31" s="130"/>
      <c r="G31" s="162">
        <f>SUM(G30+G29+G28+(IF(COUNTBLANK(G27),0,1500)))</f>
        <v>0</v>
      </c>
      <c r="H31" s="162"/>
      <c r="I31" s="163">
        <f>SUM(I27:I30)</f>
        <v>0</v>
      </c>
      <c r="J31" s="152"/>
      <c r="K31" s="162">
        <f>SUM(K30+K29+K28+(IF(COUNTBLANK(K27),0,1500)))</f>
        <v>0</v>
      </c>
      <c r="L31" s="127"/>
      <c r="M31" s="163">
        <f>SUM(M27:M30)</f>
        <v>0</v>
      </c>
      <c r="N31" s="164"/>
      <c r="S31" s="240" t="s">
        <v>47</v>
      </c>
      <c r="T31" s="241"/>
      <c r="U31" s="242"/>
    </row>
    <row r="32" spans="18:20" ht="12">
      <c r="R32" s="245"/>
      <c r="S32" s="246"/>
      <c r="T32" s="247"/>
    </row>
  </sheetData>
  <sheetProtection/>
  <mergeCells count="44">
    <mergeCell ref="O26:Q27"/>
    <mergeCell ref="R28:S28"/>
    <mergeCell ref="S29:U2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G8:G9"/>
    <mergeCell ref="H8:H9"/>
    <mergeCell ref="I8:I9"/>
    <mergeCell ref="J8:J9"/>
    <mergeCell ref="K8:K9"/>
    <mergeCell ref="L8:L9"/>
    <mergeCell ref="J6:M7"/>
    <mergeCell ref="N6:Q7"/>
    <mergeCell ref="R6:U7"/>
    <mergeCell ref="A8:A9"/>
    <mergeCell ref="B8:B9"/>
    <mergeCell ref="C8:C9"/>
    <mergeCell ref="D8:D9"/>
    <mergeCell ref="E8:E9"/>
    <mergeCell ref="F8:F9"/>
    <mergeCell ref="R8:R9"/>
    <mergeCell ref="S31:U31"/>
    <mergeCell ref="A1:E5"/>
    <mergeCell ref="G1:Q1"/>
    <mergeCell ref="H2:P3"/>
    <mergeCell ref="R2:U3"/>
    <mergeCell ref="H4:P4"/>
    <mergeCell ref="S4:T4"/>
    <mergeCell ref="A6:A7"/>
    <mergeCell ref="B6:E7"/>
    <mergeCell ref="F6:I7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C4">
      <selection activeCell="S31" sqref="S31:U31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122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59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62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26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127" t="s">
        <v>119</v>
      </c>
      <c r="C10" s="128">
        <v>0.006345601851851851</v>
      </c>
      <c r="D10" s="129" t="s">
        <v>94</v>
      </c>
      <c r="E10" s="130">
        <v>3</v>
      </c>
      <c r="F10" s="127"/>
      <c r="G10" s="131"/>
      <c r="H10" s="129"/>
      <c r="I10" s="130"/>
      <c r="J10" s="127"/>
      <c r="K10" s="132"/>
      <c r="L10" s="129"/>
      <c r="M10" s="130"/>
      <c r="N10" s="127"/>
      <c r="O10" s="132"/>
      <c r="P10" s="129"/>
      <c r="Q10" s="130"/>
      <c r="R10" s="127"/>
      <c r="S10" s="132"/>
      <c r="T10" s="129"/>
      <c r="U10" s="130"/>
    </row>
    <row r="11" spans="1:21" ht="21.75" customHeight="1">
      <c r="A11" s="126" t="s">
        <v>38</v>
      </c>
      <c r="B11" s="127" t="s">
        <v>319</v>
      </c>
      <c r="C11" s="128">
        <v>0.00606712962962963</v>
      </c>
      <c r="D11" s="129" t="s">
        <v>94</v>
      </c>
      <c r="E11" s="130">
        <v>3</v>
      </c>
      <c r="F11" s="127"/>
      <c r="G11" s="131"/>
      <c r="H11" s="129"/>
      <c r="I11" s="130"/>
      <c r="J11" s="127"/>
      <c r="K11" s="132"/>
      <c r="L11" s="129"/>
      <c r="M11" s="130"/>
      <c r="N11" s="127"/>
      <c r="O11" s="132"/>
      <c r="P11" s="129"/>
      <c r="Q11" s="130"/>
      <c r="R11" s="127"/>
      <c r="S11" s="132"/>
      <c r="T11" s="129"/>
      <c r="U11" s="130"/>
    </row>
    <row r="12" spans="1:21" ht="21.75" customHeight="1">
      <c r="A12" s="126" t="s">
        <v>38</v>
      </c>
      <c r="B12" s="127"/>
      <c r="C12" s="128"/>
      <c r="D12" s="129"/>
      <c r="E12" s="130"/>
      <c r="F12" s="127"/>
      <c r="G12" s="131"/>
      <c r="H12" s="129"/>
      <c r="I12" s="130"/>
      <c r="J12" s="127"/>
      <c r="K12" s="132"/>
      <c r="L12" s="129"/>
      <c r="M12" s="130"/>
      <c r="N12" s="127"/>
      <c r="O12" s="132"/>
      <c r="P12" s="129"/>
      <c r="Q12" s="130"/>
      <c r="R12" s="127"/>
      <c r="S12" s="132"/>
      <c r="T12" s="129"/>
      <c r="U12" s="130"/>
    </row>
    <row r="13" spans="1:21" ht="21.75" customHeight="1">
      <c r="A13" s="126" t="s">
        <v>38</v>
      </c>
      <c r="B13" s="127"/>
      <c r="C13" s="128"/>
      <c r="D13" s="129"/>
      <c r="E13" s="130"/>
      <c r="F13" s="127"/>
      <c r="G13" s="131"/>
      <c r="H13" s="129"/>
      <c r="I13" s="130"/>
      <c r="J13" s="127"/>
      <c r="K13" s="132"/>
      <c r="L13" s="129"/>
      <c r="M13" s="130"/>
      <c r="N13" s="127"/>
      <c r="O13" s="132"/>
      <c r="P13" s="129"/>
      <c r="Q13" s="130"/>
      <c r="R13" s="127"/>
      <c r="S13" s="132"/>
      <c r="T13" s="129"/>
      <c r="U13" s="130"/>
    </row>
    <row r="14" spans="1:21" ht="21.75" customHeight="1">
      <c r="A14" s="126" t="s">
        <v>38</v>
      </c>
      <c r="B14" s="127"/>
      <c r="C14" s="128"/>
      <c r="D14" s="129"/>
      <c r="E14" s="130"/>
      <c r="F14" s="127"/>
      <c r="G14" s="131"/>
      <c r="H14" s="129"/>
      <c r="I14" s="130"/>
      <c r="J14" s="127"/>
      <c r="K14" s="132"/>
      <c r="L14" s="129"/>
      <c r="M14" s="130"/>
      <c r="N14" s="127"/>
      <c r="O14" s="132"/>
      <c r="P14" s="129"/>
      <c r="Q14" s="130"/>
      <c r="R14" s="127"/>
      <c r="S14" s="132"/>
      <c r="T14" s="129"/>
      <c r="U14" s="130"/>
    </row>
    <row r="15" spans="1:21" ht="21.75" customHeight="1">
      <c r="A15" s="133" t="s">
        <v>39</v>
      </c>
      <c r="B15" s="134"/>
      <c r="C15" s="135">
        <f>400*(COUNTA(C10:C14))</f>
        <v>800</v>
      </c>
      <c r="D15" s="136"/>
      <c r="E15" s="137">
        <f>SUM(E10:E14)</f>
        <v>6</v>
      </c>
      <c r="F15" s="138"/>
      <c r="G15" s="135">
        <f>400*(COUNTA(G10:G14))</f>
        <v>0</v>
      </c>
      <c r="H15" s="138"/>
      <c r="I15" s="137">
        <f>SUM(I10:I14)</f>
        <v>0</v>
      </c>
      <c r="J15" s="138"/>
      <c r="K15" s="135">
        <f>400*(COUNTA(K10:K14))</f>
        <v>0</v>
      </c>
      <c r="L15" s="138"/>
      <c r="M15" s="137">
        <f>SUM(M10:M14)</f>
        <v>0</v>
      </c>
      <c r="N15" s="138"/>
      <c r="O15" s="135">
        <f>400*(COUNTA(O10:O14))</f>
        <v>0</v>
      </c>
      <c r="P15" s="138"/>
      <c r="Q15" s="137">
        <f>SUM(Q10:Q14)</f>
        <v>0</v>
      </c>
      <c r="R15" s="138"/>
      <c r="S15" s="135">
        <f>400*(COUNTA(S10:S14))</f>
        <v>0</v>
      </c>
      <c r="T15" s="138"/>
      <c r="U15" s="139">
        <f>SUM(U10:U14)</f>
        <v>0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27"/>
      <c r="C17" s="131"/>
      <c r="D17" s="129"/>
      <c r="E17" s="130"/>
      <c r="F17" s="127"/>
      <c r="G17" s="131"/>
      <c r="H17" s="129"/>
      <c r="I17" s="130"/>
      <c r="J17" s="127"/>
      <c r="K17" s="131"/>
      <c r="L17" s="129"/>
      <c r="M17" s="130"/>
      <c r="N17" s="127"/>
      <c r="O17" s="131"/>
      <c r="P17" s="141"/>
      <c r="Q17" s="130"/>
      <c r="R17" s="127"/>
      <c r="S17" s="131"/>
      <c r="T17" s="141"/>
      <c r="U17" s="130"/>
    </row>
    <row r="18" spans="1:21" ht="21.75" customHeight="1">
      <c r="A18" s="140" t="s">
        <v>40</v>
      </c>
      <c r="B18" s="127"/>
      <c r="C18" s="131"/>
      <c r="D18" s="129"/>
      <c r="E18" s="130"/>
      <c r="F18" s="127"/>
      <c r="G18" s="131"/>
      <c r="H18" s="129"/>
      <c r="I18" s="130"/>
      <c r="J18" s="127"/>
      <c r="K18" s="131"/>
      <c r="L18" s="129"/>
      <c r="M18" s="130"/>
      <c r="N18" s="127"/>
      <c r="O18" s="131"/>
      <c r="P18" s="129"/>
      <c r="Q18" s="130"/>
      <c r="R18" s="127"/>
      <c r="S18" s="131"/>
      <c r="T18" s="129"/>
      <c r="U18" s="130"/>
    </row>
    <row r="19" spans="1:21" ht="21.75" customHeight="1">
      <c r="A19" s="140" t="s">
        <v>40</v>
      </c>
      <c r="B19" s="127"/>
      <c r="C19" s="131"/>
      <c r="D19" s="129"/>
      <c r="E19" s="130"/>
      <c r="F19" s="127"/>
      <c r="G19" s="131"/>
      <c r="H19" s="129"/>
      <c r="I19" s="130"/>
      <c r="J19" s="127"/>
      <c r="K19" s="131"/>
      <c r="L19" s="129"/>
      <c r="M19" s="130"/>
      <c r="N19" s="127"/>
      <c r="O19" s="131"/>
      <c r="P19" s="129"/>
      <c r="Q19" s="130"/>
      <c r="R19" s="127"/>
      <c r="S19" s="131"/>
      <c r="T19" s="129"/>
      <c r="U19" s="130"/>
    </row>
    <row r="20" spans="1:21" ht="21.75" customHeight="1">
      <c r="A20" s="140" t="s">
        <v>40</v>
      </c>
      <c r="B20" s="127"/>
      <c r="C20" s="131"/>
      <c r="D20" s="129"/>
      <c r="E20" s="130"/>
      <c r="F20" s="127"/>
      <c r="G20" s="131"/>
      <c r="H20" s="129"/>
      <c r="I20" s="130"/>
      <c r="J20" s="127"/>
      <c r="K20" s="131"/>
      <c r="L20" s="129"/>
      <c r="M20" s="130"/>
      <c r="N20" s="127"/>
      <c r="O20" s="131"/>
      <c r="P20" s="129"/>
      <c r="Q20" s="130"/>
      <c r="R20" s="127"/>
      <c r="S20" s="131"/>
      <c r="T20" s="129"/>
      <c r="U20" s="130"/>
    </row>
    <row r="21" spans="1:21" ht="21.75" customHeight="1">
      <c r="A21" s="140" t="s">
        <v>40</v>
      </c>
      <c r="B21" s="127"/>
      <c r="C21" s="131"/>
      <c r="D21" s="129"/>
      <c r="E21" s="130"/>
      <c r="F21" s="127"/>
      <c r="G21" s="131"/>
      <c r="H21" s="129"/>
      <c r="I21" s="130"/>
      <c r="J21" s="127"/>
      <c r="K21" s="131"/>
      <c r="L21" s="129"/>
      <c r="M21" s="130"/>
      <c r="N21" s="127"/>
      <c r="O21" s="131"/>
      <c r="P21" s="129"/>
      <c r="Q21" s="130"/>
      <c r="R21" s="127"/>
      <c r="S21" s="131"/>
      <c r="T21" s="129"/>
      <c r="U21" s="130"/>
    </row>
    <row r="22" spans="1:21" ht="21.75" customHeight="1">
      <c r="A22" s="133" t="s">
        <v>39</v>
      </c>
      <c r="B22" s="142"/>
      <c r="C22" s="135">
        <f>800*(COUNTA(C17:C21))</f>
        <v>0</v>
      </c>
      <c r="D22" s="142"/>
      <c r="E22" s="139">
        <f>SUM(E17:E21)</f>
        <v>0</v>
      </c>
      <c r="F22" s="142"/>
      <c r="G22" s="135">
        <f>800*(COUNTA(G17:G21))</f>
        <v>0</v>
      </c>
      <c r="H22" s="142"/>
      <c r="I22" s="139">
        <f>SUM(I17:I21)</f>
        <v>0</v>
      </c>
      <c r="J22" s="142"/>
      <c r="K22" s="135">
        <f>800*(COUNTA(K17:K21))</f>
        <v>0</v>
      </c>
      <c r="L22" s="142"/>
      <c r="M22" s="139">
        <f>SUM(M17:M21)</f>
        <v>0</v>
      </c>
      <c r="N22" s="142"/>
      <c r="O22" s="135">
        <f>800*(COUNTA(O17:O21))</f>
        <v>0</v>
      </c>
      <c r="P22" s="142"/>
      <c r="Q22" s="139">
        <f>SUM(Q17:Q21)</f>
        <v>0</v>
      </c>
      <c r="R22" s="142"/>
      <c r="S22" s="135">
        <f>800*(COUNTA(S17:S21))</f>
        <v>0</v>
      </c>
      <c r="T22" s="142"/>
      <c r="U22" s="139">
        <f>SUM(U17:U21)</f>
        <v>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6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0.8</v>
      </c>
      <c r="S26" s="151"/>
      <c r="T26" s="150" t="s">
        <v>6</v>
      </c>
    </row>
    <row r="27" spans="1:20" ht="21.75" customHeight="1">
      <c r="A27" s="126" t="s">
        <v>44</v>
      </c>
      <c r="B27" s="127"/>
      <c r="C27" s="132"/>
      <c r="D27" s="152"/>
      <c r="E27" s="130"/>
      <c r="F27" s="127"/>
      <c r="G27" s="153"/>
      <c r="H27" s="132"/>
      <c r="I27" s="130"/>
      <c r="J27" s="127"/>
      <c r="K27" s="153"/>
      <c r="L27" s="127"/>
      <c r="M27" s="130"/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/>
      <c r="C28" s="157"/>
      <c r="D28" s="152"/>
      <c r="E28" s="130"/>
      <c r="F28" s="127"/>
      <c r="G28" s="157"/>
      <c r="H28" s="157"/>
      <c r="I28" s="130"/>
      <c r="J28" s="127"/>
      <c r="K28" s="157"/>
      <c r="L28" s="127"/>
      <c r="M28" s="130"/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/>
      <c r="C29" s="157"/>
      <c r="D29" s="153"/>
      <c r="E29" s="130"/>
      <c r="F29" s="127"/>
      <c r="G29" s="157"/>
      <c r="H29" s="157"/>
      <c r="I29" s="130"/>
      <c r="J29" s="127"/>
      <c r="K29" s="157"/>
      <c r="L29" s="127"/>
      <c r="M29" s="130"/>
      <c r="N29" s="158"/>
      <c r="S29" s="240"/>
      <c r="T29" s="241"/>
      <c r="U29" s="242"/>
    </row>
    <row r="30" spans="1:21" ht="21.75" customHeight="1">
      <c r="A30" s="126" t="s">
        <v>48</v>
      </c>
      <c r="B30" s="127"/>
      <c r="C30" s="157"/>
      <c r="D30" s="153"/>
      <c r="E30" s="130"/>
      <c r="F30" s="127"/>
      <c r="G30" s="157"/>
      <c r="H30" s="157"/>
      <c r="I30" s="130"/>
      <c r="J30" s="127"/>
      <c r="K30" s="157"/>
      <c r="L30" s="127"/>
      <c r="M30" s="130"/>
      <c r="N30" s="158"/>
      <c r="R30" s="161"/>
      <c r="S30" s="159"/>
      <c r="T30" s="160"/>
      <c r="U30" s="160"/>
    </row>
    <row r="31" spans="1:21" ht="21.75" customHeight="1">
      <c r="A31" s="133" t="s">
        <v>39</v>
      </c>
      <c r="B31" s="127"/>
      <c r="C31" s="162">
        <f>SUM(C30+C29+C28+(IF(COUNTBLANK(C27),0,1500)))</f>
        <v>0</v>
      </c>
      <c r="D31" s="152"/>
      <c r="E31" s="163">
        <f>SUM(E27:E30)</f>
        <v>0</v>
      </c>
      <c r="F31" s="130"/>
      <c r="G31" s="162">
        <f>SUM(G30+G29+G28+(IF(COUNTBLANK(G27),0,1500)))</f>
        <v>0</v>
      </c>
      <c r="H31" s="162"/>
      <c r="I31" s="163">
        <f>SUM(I27:I30)</f>
        <v>0</v>
      </c>
      <c r="J31" s="152"/>
      <c r="K31" s="162">
        <f>SUM(K30+K29+K28+(IF(COUNTBLANK(K27),0,1500)))</f>
        <v>0</v>
      </c>
      <c r="L31" s="127"/>
      <c r="M31" s="163">
        <f>SUM(M27:M30)</f>
        <v>0</v>
      </c>
      <c r="N31" s="164"/>
      <c r="S31" s="240" t="s">
        <v>47</v>
      </c>
      <c r="T31" s="241"/>
      <c r="U31" s="242"/>
    </row>
    <row r="32" spans="18:20" ht="12">
      <c r="R32" s="245"/>
      <c r="S32" s="246"/>
      <c r="T32" s="247"/>
    </row>
  </sheetData>
  <sheetProtection/>
  <mergeCells count="44">
    <mergeCell ref="R32:T32"/>
    <mergeCell ref="T8:T9"/>
    <mergeCell ref="K8:K9"/>
    <mergeCell ref="L8:L9"/>
    <mergeCell ref="O26:Q27"/>
    <mergeCell ref="R28:S28"/>
    <mergeCell ref="S29:U29"/>
    <mergeCell ref="A16:T16"/>
    <mergeCell ref="B25:E25"/>
    <mergeCell ref="R24:T24"/>
    <mergeCell ref="R8:R9"/>
    <mergeCell ref="A8:A9"/>
    <mergeCell ref="C8:C9"/>
    <mergeCell ref="D8:D9"/>
    <mergeCell ref="E8:E9"/>
    <mergeCell ref="F8:F9"/>
    <mergeCell ref="B8:B9"/>
    <mergeCell ref="O25:Q25"/>
    <mergeCell ref="M8:M9"/>
    <mergeCell ref="N8:N9"/>
    <mergeCell ref="O8:O9"/>
    <mergeCell ref="P8:P9"/>
    <mergeCell ref="A6:A7"/>
    <mergeCell ref="J8:J9"/>
    <mergeCell ref="B6:E7"/>
    <mergeCell ref="F6:I7"/>
    <mergeCell ref="J6:M7"/>
    <mergeCell ref="N6:Q7"/>
    <mergeCell ref="A1:E5"/>
    <mergeCell ref="U8:U9"/>
    <mergeCell ref="Q8:Q9"/>
    <mergeCell ref="G8:G9"/>
    <mergeCell ref="H8:H9"/>
    <mergeCell ref="I8:I9"/>
    <mergeCell ref="S31:U31"/>
    <mergeCell ref="G1:Q1"/>
    <mergeCell ref="H2:P3"/>
    <mergeCell ref="R2:U3"/>
    <mergeCell ref="H4:P4"/>
    <mergeCell ref="S4:T4"/>
    <mergeCell ref="R6:U7"/>
    <mergeCell ref="S8:S9"/>
    <mergeCell ref="F25:I25"/>
    <mergeCell ref="J25:M25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4">
      <selection activeCell="S31" sqref="S31:U31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29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59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62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26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127" t="s">
        <v>119</v>
      </c>
      <c r="C10" s="128">
        <v>0.005618055555555556</v>
      </c>
      <c r="D10" s="129" t="s">
        <v>94</v>
      </c>
      <c r="E10" s="130">
        <v>5</v>
      </c>
      <c r="F10" s="127" t="s">
        <v>129</v>
      </c>
      <c r="G10" s="131">
        <v>0.0060774305555555555</v>
      </c>
      <c r="H10" s="129" t="s">
        <v>94</v>
      </c>
      <c r="I10" s="130">
        <v>5</v>
      </c>
      <c r="J10" s="127" t="s">
        <v>129</v>
      </c>
      <c r="K10" s="132">
        <v>0.005822453703703705</v>
      </c>
      <c r="L10" s="129" t="s">
        <v>94</v>
      </c>
      <c r="M10" s="130">
        <v>5</v>
      </c>
      <c r="N10" s="127"/>
      <c r="O10" s="132"/>
      <c r="P10" s="129"/>
      <c r="Q10" s="130"/>
      <c r="R10" s="127" t="s">
        <v>96</v>
      </c>
      <c r="S10" s="132">
        <v>0.006418518518518519</v>
      </c>
      <c r="T10" s="129" t="s">
        <v>94</v>
      </c>
      <c r="U10" s="130">
        <v>5</v>
      </c>
    </row>
    <row r="11" spans="1:21" ht="21.75" customHeight="1">
      <c r="A11" s="126" t="s">
        <v>38</v>
      </c>
      <c r="B11" s="127" t="s">
        <v>158</v>
      </c>
      <c r="C11" s="128">
        <v>0.005673611111111111</v>
      </c>
      <c r="D11" s="129" t="s">
        <v>94</v>
      </c>
      <c r="E11" s="130">
        <v>5</v>
      </c>
      <c r="F11" s="127" t="s">
        <v>150</v>
      </c>
      <c r="G11" s="131">
        <v>0.0061056712962962965</v>
      </c>
      <c r="H11" s="129" t="s">
        <v>94</v>
      </c>
      <c r="I11" s="130">
        <v>5</v>
      </c>
      <c r="J11" s="127" t="s">
        <v>158</v>
      </c>
      <c r="K11" s="132">
        <v>0.006143981481481482</v>
      </c>
      <c r="L11" s="129" t="s">
        <v>94</v>
      </c>
      <c r="M11" s="130">
        <v>5</v>
      </c>
      <c r="N11" s="127"/>
      <c r="O11" s="132"/>
      <c r="P11" s="129"/>
      <c r="Q11" s="130"/>
      <c r="R11" s="127" t="s">
        <v>181</v>
      </c>
      <c r="S11" s="132">
        <v>0.006108217592592592</v>
      </c>
      <c r="T11" s="129" t="s">
        <v>94</v>
      </c>
      <c r="U11" s="130">
        <v>5</v>
      </c>
    </row>
    <row r="12" spans="1:21" ht="21.75" customHeight="1">
      <c r="A12" s="126" t="s">
        <v>38</v>
      </c>
      <c r="B12" s="127" t="s">
        <v>233</v>
      </c>
      <c r="C12" s="128">
        <v>0.005590972222222223</v>
      </c>
      <c r="D12" s="129" t="s">
        <v>94</v>
      </c>
      <c r="E12" s="130">
        <v>5</v>
      </c>
      <c r="F12" s="127" t="s">
        <v>173</v>
      </c>
      <c r="G12" s="131">
        <v>0.006067361111111111</v>
      </c>
      <c r="H12" s="129" t="s">
        <v>94</v>
      </c>
      <c r="I12" s="130">
        <v>5</v>
      </c>
      <c r="J12" s="127" t="s">
        <v>181</v>
      </c>
      <c r="K12" s="132">
        <v>0.005916203703703704</v>
      </c>
      <c r="L12" s="129" t="s">
        <v>94</v>
      </c>
      <c r="M12" s="130">
        <v>5</v>
      </c>
      <c r="N12" s="127"/>
      <c r="O12" s="132"/>
      <c r="P12" s="129"/>
      <c r="Q12" s="130"/>
      <c r="R12" s="127" t="s">
        <v>204</v>
      </c>
      <c r="S12" s="132">
        <v>0.006273958333333333</v>
      </c>
      <c r="T12" s="129" t="s">
        <v>94</v>
      </c>
      <c r="U12" s="130">
        <v>5</v>
      </c>
    </row>
    <row r="13" spans="1:21" ht="21.75" customHeight="1">
      <c r="A13" s="126" t="s">
        <v>38</v>
      </c>
      <c r="B13" s="127" t="s">
        <v>325</v>
      </c>
      <c r="C13" s="128">
        <v>0.005787384259259259</v>
      </c>
      <c r="D13" s="129" t="s">
        <v>94</v>
      </c>
      <c r="E13" s="130">
        <v>3</v>
      </c>
      <c r="F13" s="127" t="s">
        <v>186</v>
      </c>
      <c r="G13" s="131">
        <v>0.006037037037037038</v>
      </c>
      <c r="H13" s="129" t="s">
        <v>94</v>
      </c>
      <c r="I13" s="130">
        <v>5</v>
      </c>
      <c r="J13" s="127" t="s">
        <v>228</v>
      </c>
      <c r="K13" s="132">
        <v>0.00611400462962963</v>
      </c>
      <c r="L13" s="129" t="s">
        <v>94</v>
      </c>
      <c r="M13" s="130">
        <v>5</v>
      </c>
      <c r="N13" s="127"/>
      <c r="O13" s="132"/>
      <c r="P13" s="129"/>
      <c r="Q13" s="130"/>
      <c r="R13" s="127" t="s">
        <v>237</v>
      </c>
      <c r="S13" s="132">
        <v>0.006451273148148148</v>
      </c>
      <c r="T13" s="129" t="s">
        <v>94</v>
      </c>
      <c r="U13" s="130">
        <v>5</v>
      </c>
    </row>
    <row r="14" spans="1:21" ht="21.75" customHeight="1">
      <c r="A14" s="126" t="s">
        <v>38</v>
      </c>
      <c r="B14" s="127" t="s">
        <v>362</v>
      </c>
      <c r="C14" s="128">
        <v>0.006236574074074074</v>
      </c>
      <c r="D14" s="129" t="s">
        <v>94</v>
      </c>
      <c r="E14" s="130">
        <v>3</v>
      </c>
      <c r="F14" s="127" t="s">
        <v>228</v>
      </c>
      <c r="G14" s="131">
        <v>0.006103935185185185</v>
      </c>
      <c r="H14" s="129" t="s">
        <v>94</v>
      </c>
      <c r="I14" s="130">
        <v>5</v>
      </c>
      <c r="J14" s="127" t="s">
        <v>320</v>
      </c>
      <c r="K14" s="132">
        <v>0.006355902777777777</v>
      </c>
      <c r="L14" s="129" t="s">
        <v>94</v>
      </c>
      <c r="M14" s="130">
        <v>5</v>
      </c>
      <c r="N14" s="127"/>
      <c r="O14" s="132"/>
      <c r="P14" s="129"/>
      <c r="Q14" s="130"/>
      <c r="R14" s="127" t="s">
        <v>347</v>
      </c>
      <c r="S14" s="132">
        <v>0.0067188657407407405</v>
      </c>
      <c r="T14" s="129" t="s">
        <v>94</v>
      </c>
      <c r="U14" s="130">
        <v>5</v>
      </c>
    </row>
    <row r="15" spans="1:21" ht="21.75" customHeight="1">
      <c r="A15" s="133" t="s">
        <v>39</v>
      </c>
      <c r="B15" s="134"/>
      <c r="C15" s="135">
        <f>400*(COUNTA(C10:C14))</f>
        <v>2000</v>
      </c>
      <c r="D15" s="136"/>
      <c r="E15" s="137">
        <f>SUM(E10:E14)</f>
        <v>21</v>
      </c>
      <c r="F15" s="138"/>
      <c r="G15" s="135">
        <f>400*(COUNTA(G10:G14))</f>
        <v>2000</v>
      </c>
      <c r="H15" s="138"/>
      <c r="I15" s="137">
        <f>SUM(I10:I14)</f>
        <v>25</v>
      </c>
      <c r="J15" s="138"/>
      <c r="K15" s="135">
        <f>400*(COUNTA(K10:K14))</f>
        <v>2000</v>
      </c>
      <c r="L15" s="138"/>
      <c r="M15" s="137">
        <f>SUM(M10:M14)</f>
        <v>25</v>
      </c>
      <c r="N15" s="138"/>
      <c r="O15" s="135">
        <f>400*(COUNTA(O10:O14))</f>
        <v>0</v>
      </c>
      <c r="P15" s="138"/>
      <c r="Q15" s="137">
        <f>SUM(Q10:Q14)</f>
        <v>0</v>
      </c>
      <c r="R15" s="138"/>
      <c r="S15" s="135">
        <f>400*(COUNTA(S10:S14))</f>
        <v>2000</v>
      </c>
      <c r="T15" s="138"/>
      <c r="U15" s="139">
        <f>SUM(U10:U14)</f>
        <v>25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27" t="s">
        <v>150</v>
      </c>
      <c r="C17" s="131">
        <v>0.01196388888888889</v>
      </c>
      <c r="D17" s="129" t="s">
        <v>94</v>
      </c>
      <c r="E17" s="130">
        <v>10</v>
      </c>
      <c r="F17" s="127" t="s">
        <v>119</v>
      </c>
      <c r="G17" s="131">
        <v>0.012844675925925926</v>
      </c>
      <c r="H17" s="129" t="s">
        <v>94</v>
      </c>
      <c r="I17" s="130">
        <v>10</v>
      </c>
      <c r="J17" s="127" t="s">
        <v>130</v>
      </c>
      <c r="K17" s="131">
        <v>0.012518287037037036</v>
      </c>
      <c r="L17" s="129" t="s">
        <v>94</v>
      </c>
      <c r="M17" s="130">
        <v>10</v>
      </c>
      <c r="N17" s="127"/>
      <c r="O17" s="131"/>
      <c r="P17" s="141"/>
      <c r="Q17" s="130"/>
      <c r="R17" s="127"/>
      <c r="S17" s="131"/>
      <c r="T17" s="141"/>
      <c r="U17" s="130"/>
    </row>
    <row r="18" spans="1:21" ht="21.75" customHeight="1">
      <c r="A18" s="140" t="s">
        <v>40</v>
      </c>
      <c r="B18" s="127" t="s">
        <v>245</v>
      </c>
      <c r="C18" s="131">
        <v>0.011815277777777777</v>
      </c>
      <c r="D18" s="129" t="s">
        <v>94</v>
      </c>
      <c r="E18" s="130">
        <v>10</v>
      </c>
      <c r="F18" s="127" t="s">
        <v>233</v>
      </c>
      <c r="G18" s="131">
        <v>0.012695717592592594</v>
      </c>
      <c r="H18" s="129" t="s">
        <v>94</v>
      </c>
      <c r="I18" s="130">
        <v>10</v>
      </c>
      <c r="J18" s="127" t="s">
        <v>204</v>
      </c>
      <c r="K18" s="131">
        <v>0.012471064814814815</v>
      </c>
      <c r="L18" s="129" t="s">
        <v>94</v>
      </c>
      <c r="M18" s="130">
        <v>10</v>
      </c>
      <c r="N18" s="127"/>
      <c r="O18" s="131"/>
      <c r="P18" s="129"/>
      <c r="Q18" s="130"/>
      <c r="R18" s="127"/>
      <c r="S18" s="131"/>
      <c r="T18" s="129"/>
      <c r="U18" s="130"/>
    </row>
    <row r="19" spans="1:21" ht="21.75" customHeight="1">
      <c r="A19" s="140" t="s">
        <v>40</v>
      </c>
      <c r="B19" s="127" t="s">
        <v>353</v>
      </c>
      <c r="C19" s="131">
        <v>0.012641666666666667</v>
      </c>
      <c r="D19" s="129" t="s">
        <v>94</v>
      </c>
      <c r="E19" s="130">
        <v>6</v>
      </c>
      <c r="F19" s="127" t="s">
        <v>317</v>
      </c>
      <c r="G19" s="131">
        <v>0.013405092592592593</v>
      </c>
      <c r="H19" s="129" t="s">
        <v>94</v>
      </c>
      <c r="I19" s="130">
        <v>10</v>
      </c>
      <c r="J19" s="127" t="s">
        <v>245</v>
      </c>
      <c r="K19" s="131">
        <v>0.012738541666666665</v>
      </c>
      <c r="L19" s="129" t="s">
        <v>94</v>
      </c>
      <c r="M19" s="130">
        <v>10</v>
      </c>
      <c r="N19" s="127"/>
      <c r="O19" s="131"/>
      <c r="P19" s="129"/>
      <c r="Q19" s="130"/>
      <c r="R19" s="127"/>
      <c r="S19" s="131"/>
      <c r="T19" s="129"/>
      <c r="U19" s="130"/>
    </row>
    <row r="20" spans="1:21" ht="21.75" customHeight="1">
      <c r="A20" s="140" t="s">
        <v>40</v>
      </c>
      <c r="B20" s="127" t="s">
        <v>389</v>
      </c>
      <c r="C20" s="131">
        <v>0.012295601851851851</v>
      </c>
      <c r="D20" s="129" t="s">
        <v>94</v>
      </c>
      <c r="E20" s="130">
        <v>10</v>
      </c>
      <c r="F20" s="127" t="s">
        <v>320</v>
      </c>
      <c r="G20" s="131">
        <v>0.013210763888888888</v>
      </c>
      <c r="H20" s="129" t="s">
        <v>94</v>
      </c>
      <c r="I20" s="130">
        <v>10</v>
      </c>
      <c r="J20" s="127" t="s">
        <v>325</v>
      </c>
      <c r="K20" s="131">
        <v>0.012694560185185185</v>
      </c>
      <c r="L20" s="129" t="s">
        <v>94</v>
      </c>
      <c r="M20" s="130">
        <v>10</v>
      </c>
      <c r="N20" s="127"/>
      <c r="O20" s="131"/>
      <c r="P20" s="129"/>
      <c r="Q20" s="130"/>
      <c r="R20" s="127"/>
      <c r="S20" s="131"/>
      <c r="T20" s="129"/>
      <c r="U20" s="130"/>
    </row>
    <row r="21" spans="1:21" ht="21.75" customHeight="1">
      <c r="A21" s="140" t="s">
        <v>40</v>
      </c>
      <c r="B21" s="127"/>
      <c r="C21" s="131"/>
      <c r="D21" s="129"/>
      <c r="E21" s="130"/>
      <c r="F21" s="127" t="s">
        <v>342</v>
      </c>
      <c r="G21" s="131">
        <v>0.013026041666666667</v>
      </c>
      <c r="H21" s="129" t="s">
        <v>94</v>
      </c>
      <c r="I21" s="130">
        <v>10</v>
      </c>
      <c r="J21" s="127" t="s">
        <v>339</v>
      </c>
      <c r="K21" s="131">
        <v>0.012243171296296297</v>
      </c>
      <c r="L21" s="129" t="s">
        <v>341</v>
      </c>
      <c r="M21" s="130">
        <v>10</v>
      </c>
      <c r="N21" s="127"/>
      <c r="O21" s="131"/>
      <c r="P21" s="129"/>
      <c r="Q21" s="130"/>
      <c r="R21" s="127"/>
      <c r="S21" s="131"/>
      <c r="T21" s="129"/>
      <c r="U21" s="130"/>
    </row>
    <row r="22" spans="1:21" ht="21.75" customHeight="1">
      <c r="A22" s="133" t="s">
        <v>39</v>
      </c>
      <c r="B22" s="142"/>
      <c r="C22" s="135">
        <f>800*(COUNTA(C17:C21))</f>
        <v>3200</v>
      </c>
      <c r="D22" s="142"/>
      <c r="E22" s="139">
        <f>SUM(E17:E21)</f>
        <v>36</v>
      </c>
      <c r="F22" s="142"/>
      <c r="G22" s="135">
        <f>800*(COUNTA(G17:G21))</f>
        <v>4000</v>
      </c>
      <c r="H22" s="142"/>
      <c r="I22" s="139">
        <f>SUM(I17:I21)</f>
        <v>50</v>
      </c>
      <c r="J22" s="142"/>
      <c r="K22" s="135">
        <f>800*(COUNTA(K17:K21))</f>
        <v>4000</v>
      </c>
      <c r="L22" s="142"/>
      <c r="M22" s="139">
        <f>SUM(M17:M21)</f>
        <v>50</v>
      </c>
      <c r="N22" s="142"/>
      <c r="O22" s="135">
        <f>800*(COUNTA(O17:O21))</f>
        <v>0</v>
      </c>
      <c r="P22" s="142"/>
      <c r="Q22" s="139">
        <f>SUM(Q17:Q21)</f>
        <v>0</v>
      </c>
      <c r="R22" s="142"/>
      <c r="S22" s="135">
        <f>800*(COUNTA(S17:S21))</f>
        <v>0</v>
      </c>
      <c r="T22" s="142"/>
      <c r="U22" s="139">
        <f>SUM(U17:U21)</f>
        <v>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742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36.5</v>
      </c>
      <c r="S26" s="151"/>
      <c r="T26" s="150" t="s">
        <v>6</v>
      </c>
    </row>
    <row r="27" spans="1:20" ht="21.75" customHeight="1">
      <c r="A27" s="126" t="s">
        <v>44</v>
      </c>
      <c r="B27" s="127"/>
      <c r="C27" s="132"/>
      <c r="D27" s="152"/>
      <c r="E27" s="130"/>
      <c r="F27" s="127" t="s">
        <v>334</v>
      </c>
      <c r="G27" s="207" t="s">
        <v>335</v>
      </c>
      <c r="H27" s="208" t="s">
        <v>94</v>
      </c>
      <c r="I27" s="130">
        <v>40</v>
      </c>
      <c r="J27" s="127" t="s">
        <v>242</v>
      </c>
      <c r="K27" s="153" t="s">
        <v>243</v>
      </c>
      <c r="L27" s="127" t="s">
        <v>94</v>
      </c>
      <c r="M27" s="130">
        <v>40</v>
      </c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 t="s">
        <v>190</v>
      </c>
      <c r="C28" s="157">
        <v>1325</v>
      </c>
      <c r="D28" s="152" t="s">
        <v>94</v>
      </c>
      <c r="E28" s="130">
        <v>40</v>
      </c>
      <c r="F28" s="127" t="s">
        <v>192</v>
      </c>
      <c r="G28" s="157">
        <v>1275</v>
      </c>
      <c r="H28" s="157" t="s">
        <v>94</v>
      </c>
      <c r="I28" s="130">
        <v>40</v>
      </c>
      <c r="J28" s="127" t="s">
        <v>138</v>
      </c>
      <c r="K28" s="157">
        <v>1300</v>
      </c>
      <c r="L28" s="127" t="s">
        <v>94</v>
      </c>
      <c r="M28" s="130">
        <v>40</v>
      </c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 t="s">
        <v>387</v>
      </c>
      <c r="C29" s="157">
        <v>1950</v>
      </c>
      <c r="D29" s="207" t="s">
        <v>94</v>
      </c>
      <c r="E29" s="130">
        <v>50</v>
      </c>
      <c r="F29" s="127" t="s">
        <v>326</v>
      </c>
      <c r="G29" s="157">
        <v>1800</v>
      </c>
      <c r="H29" s="206" t="s">
        <v>94</v>
      </c>
      <c r="I29" s="130">
        <v>50</v>
      </c>
      <c r="J29" s="127" t="s">
        <v>322</v>
      </c>
      <c r="K29" s="157">
        <v>1900</v>
      </c>
      <c r="L29" s="127" t="s">
        <v>94</v>
      </c>
      <c r="M29" s="130">
        <v>50</v>
      </c>
      <c r="N29" s="158"/>
      <c r="S29" s="240"/>
      <c r="T29" s="241"/>
      <c r="U29" s="242"/>
    </row>
    <row r="30" spans="1:21" ht="21.75" customHeight="1">
      <c r="A30" s="126" t="s">
        <v>48</v>
      </c>
      <c r="B30" s="127"/>
      <c r="C30" s="157"/>
      <c r="D30" s="153"/>
      <c r="E30" s="130"/>
      <c r="F30" s="127" t="s">
        <v>374</v>
      </c>
      <c r="G30" s="157">
        <v>2275</v>
      </c>
      <c r="H30" s="206" t="s">
        <v>94</v>
      </c>
      <c r="I30" s="130">
        <v>80</v>
      </c>
      <c r="J30" s="127" t="s">
        <v>378</v>
      </c>
      <c r="K30" s="157">
        <v>2475</v>
      </c>
      <c r="L30" s="127" t="s">
        <v>94</v>
      </c>
      <c r="M30" s="130">
        <v>80</v>
      </c>
      <c r="N30" s="158"/>
      <c r="R30" s="161"/>
      <c r="S30" s="159"/>
      <c r="T30" s="160"/>
      <c r="U30" s="160"/>
    </row>
    <row r="31" spans="1:21" ht="21.75" customHeight="1">
      <c r="A31" s="133" t="s">
        <v>39</v>
      </c>
      <c r="B31" s="127"/>
      <c r="C31" s="162">
        <f>SUM(C30+C29+C28+(IF(COUNTBLANK(C27),0,1500)))</f>
        <v>3275</v>
      </c>
      <c r="D31" s="152"/>
      <c r="E31" s="163">
        <f>SUM(E27:E30)</f>
        <v>90</v>
      </c>
      <c r="F31" s="130"/>
      <c r="G31" s="162">
        <f>SUM(G30+G29+G28+(IF(COUNTBLANK(G27),0,1500)))</f>
        <v>6850</v>
      </c>
      <c r="H31" s="162"/>
      <c r="I31" s="163">
        <f>SUM(I27:I30)</f>
        <v>210</v>
      </c>
      <c r="J31" s="152"/>
      <c r="K31" s="162">
        <f>SUM(K30+K29+K28+(IF(COUNTBLANK(K27),0,1500)))</f>
        <v>7175</v>
      </c>
      <c r="L31" s="127"/>
      <c r="M31" s="163">
        <f>SUM(M27:M30)</f>
        <v>210</v>
      </c>
      <c r="N31" s="164"/>
      <c r="S31" s="240" t="s">
        <v>47</v>
      </c>
      <c r="T31" s="241"/>
      <c r="U31" s="242"/>
    </row>
    <row r="32" spans="18:20" ht="12">
      <c r="R32" s="245"/>
      <c r="S32" s="246"/>
      <c r="T32" s="247"/>
    </row>
  </sheetData>
  <sheetProtection/>
  <mergeCells count="44">
    <mergeCell ref="G1:Q1"/>
    <mergeCell ref="A1:E5"/>
    <mergeCell ref="A6:A7"/>
    <mergeCell ref="B6:E7"/>
    <mergeCell ref="F6:I7"/>
    <mergeCell ref="J6:M7"/>
    <mergeCell ref="N6:Q7"/>
    <mergeCell ref="S8:S9"/>
    <mergeCell ref="T8:T9"/>
    <mergeCell ref="F8:F9"/>
    <mergeCell ref="R6:U7"/>
    <mergeCell ref="H2:P3"/>
    <mergeCell ref="R2:U3"/>
    <mergeCell ref="H4:P4"/>
    <mergeCell ref="S4:T4"/>
    <mergeCell ref="P8:P9"/>
    <mergeCell ref="Q8:Q9"/>
    <mergeCell ref="D8:D9"/>
    <mergeCell ref="E8:E9"/>
    <mergeCell ref="A8:A9"/>
    <mergeCell ref="R24:T24"/>
    <mergeCell ref="B25:E25"/>
    <mergeCell ref="F25:I25"/>
    <mergeCell ref="J25:M25"/>
    <mergeCell ref="O25:Q25"/>
    <mergeCell ref="B8:B9"/>
    <mergeCell ref="C8:C9"/>
    <mergeCell ref="R8:R9"/>
    <mergeCell ref="G8:G9"/>
    <mergeCell ref="H8:H9"/>
    <mergeCell ref="I8:I9"/>
    <mergeCell ref="J8:J9"/>
    <mergeCell ref="K8:K9"/>
    <mergeCell ref="L8:L9"/>
    <mergeCell ref="S31:U31"/>
    <mergeCell ref="O26:Q27"/>
    <mergeCell ref="R28:S28"/>
    <mergeCell ref="S29:U29"/>
    <mergeCell ref="R32:T32"/>
    <mergeCell ref="U8:U9"/>
    <mergeCell ref="A16:T16"/>
    <mergeCell ref="M8:M9"/>
    <mergeCell ref="N8:N9"/>
    <mergeCell ref="O8:O9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5">
      <selection activeCell="S31" sqref="S31:U31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172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59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62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26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127" t="s">
        <v>369</v>
      </c>
      <c r="C10" s="128">
        <v>0.0060164351851851846</v>
      </c>
      <c r="D10" s="129" t="s">
        <v>94</v>
      </c>
      <c r="E10" s="130">
        <v>2</v>
      </c>
      <c r="F10" s="127"/>
      <c r="G10" s="131"/>
      <c r="H10" s="129"/>
      <c r="I10" s="130"/>
      <c r="J10" s="127" t="s">
        <v>169</v>
      </c>
      <c r="K10" s="132">
        <v>0.00647824074074074</v>
      </c>
      <c r="L10" s="129" t="s">
        <v>94</v>
      </c>
      <c r="M10" s="130">
        <v>3</v>
      </c>
      <c r="N10" s="127"/>
      <c r="O10" s="132"/>
      <c r="P10" s="129"/>
      <c r="Q10" s="130"/>
      <c r="R10" s="127" t="s">
        <v>369</v>
      </c>
      <c r="S10" s="132">
        <v>0.007250347222222223</v>
      </c>
      <c r="T10" s="129" t="s">
        <v>94</v>
      </c>
      <c r="U10" s="130">
        <v>3</v>
      </c>
    </row>
    <row r="11" spans="1:21" ht="21.75" customHeight="1">
      <c r="A11" s="126" t="s">
        <v>38</v>
      </c>
      <c r="B11" s="127" t="s">
        <v>355</v>
      </c>
      <c r="C11" s="128">
        <v>0.005888425925925925</v>
      </c>
      <c r="D11" s="129" t="s">
        <v>94</v>
      </c>
      <c r="E11" s="130">
        <v>3</v>
      </c>
      <c r="F11" s="127"/>
      <c r="G11" s="131"/>
      <c r="H11" s="129"/>
      <c r="I11" s="130"/>
      <c r="J11" s="127" t="s">
        <v>325</v>
      </c>
      <c r="K11" s="132">
        <v>0.00704988425925926</v>
      </c>
      <c r="L11" s="129" t="s">
        <v>94</v>
      </c>
      <c r="M11" s="130">
        <v>3</v>
      </c>
      <c r="N11" s="127"/>
      <c r="O11" s="132"/>
      <c r="P11" s="129"/>
      <c r="Q11" s="130"/>
      <c r="R11" s="127" t="s">
        <v>361</v>
      </c>
      <c r="S11" s="132">
        <v>0.007359606481481482</v>
      </c>
      <c r="T11" s="129" t="s">
        <v>94</v>
      </c>
      <c r="U11" s="130">
        <v>3</v>
      </c>
    </row>
    <row r="12" spans="1:21" ht="21.75" customHeight="1">
      <c r="A12" s="126" t="s">
        <v>38</v>
      </c>
      <c r="B12" s="127"/>
      <c r="C12" s="128"/>
      <c r="D12" s="129"/>
      <c r="E12" s="130"/>
      <c r="F12" s="127"/>
      <c r="G12" s="131"/>
      <c r="H12" s="129"/>
      <c r="I12" s="130"/>
      <c r="J12" s="127" t="s">
        <v>375</v>
      </c>
      <c r="K12" s="132">
        <v>0.00715462962962963</v>
      </c>
      <c r="L12" s="129" t="s">
        <v>94</v>
      </c>
      <c r="M12" s="130">
        <v>3</v>
      </c>
      <c r="N12" s="127"/>
      <c r="O12" s="132"/>
      <c r="P12" s="129"/>
      <c r="Q12" s="130"/>
      <c r="R12" s="127"/>
      <c r="S12" s="132"/>
      <c r="T12" s="129"/>
      <c r="U12" s="130"/>
    </row>
    <row r="13" spans="1:21" ht="21.75" customHeight="1">
      <c r="A13" s="126" t="s">
        <v>38</v>
      </c>
      <c r="B13" s="127"/>
      <c r="C13" s="128"/>
      <c r="D13" s="129"/>
      <c r="E13" s="130"/>
      <c r="F13" s="127"/>
      <c r="G13" s="131"/>
      <c r="H13" s="129"/>
      <c r="I13" s="130"/>
      <c r="J13" s="127"/>
      <c r="K13" s="132"/>
      <c r="L13" s="129"/>
      <c r="M13" s="130"/>
      <c r="N13" s="127"/>
      <c r="O13" s="132"/>
      <c r="P13" s="129"/>
      <c r="Q13" s="130"/>
      <c r="R13" s="127"/>
      <c r="S13" s="132"/>
      <c r="T13" s="129"/>
      <c r="U13" s="130"/>
    </row>
    <row r="14" spans="1:21" ht="21.75" customHeight="1">
      <c r="A14" s="126" t="s">
        <v>38</v>
      </c>
      <c r="B14" s="127"/>
      <c r="C14" s="128"/>
      <c r="D14" s="129"/>
      <c r="E14" s="130"/>
      <c r="F14" s="127"/>
      <c r="G14" s="131"/>
      <c r="H14" s="129"/>
      <c r="I14" s="130"/>
      <c r="J14" s="127"/>
      <c r="K14" s="132"/>
      <c r="L14" s="129"/>
      <c r="M14" s="130"/>
      <c r="N14" s="127"/>
      <c r="O14" s="132"/>
      <c r="P14" s="129"/>
      <c r="Q14" s="130"/>
      <c r="R14" s="127"/>
      <c r="S14" s="132"/>
      <c r="T14" s="129"/>
      <c r="U14" s="130"/>
    </row>
    <row r="15" spans="1:21" ht="21.75" customHeight="1">
      <c r="A15" s="133" t="s">
        <v>39</v>
      </c>
      <c r="B15" s="134"/>
      <c r="C15" s="135">
        <f>400*(COUNTA(C10:C14))</f>
        <v>800</v>
      </c>
      <c r="D15" s="136"/>
      <c r="E15" s="137">
        <f>SUM(E10:E14)</f>
        <v>5</v>
      </c>
      <c r="F15" s="138"/>
      <c r="G15" s="135">
        <f>400*(COUNTA(G10:G14))</f>
        <v>0</v>
      </c>
      <c r="H15" s="138"/>
      <c r="I15" s="137">
        <f>SUM(I10:I14)</f>
        <v>0</v>
      </c>
      <c r="J15" s="138"/>
      <c r="K15" s="135">
        <f>400*(COUNTA(K10:K14))</f>
        <v>1200</v>
      </c>
      <c r="L15" s="138"/>
      <c r="M15" s="137">
        <f>SUM(M10:M14)</f>
        <v>9</v>
      </c>
      <c r="N15" s="138"/>
      <c r="O15" s="135">
        <f>400*(COUNTA(O10:O14))</f>
        <v>0</v>
      </c>
      <c r="P15" s="138"/>
      <c r="Q15" s="137">
        <f>SUM(Q10:Q14)</f>
        <v>0</v>
      </c>
      <c r="R15" s="138"/>
      <c r="S15" s="135">
        <f>400*(COUNTA(S10:S14))</f>
        <v>800</v>
      </c>
      <c r="T15" s="138"/>
      <c r="U15" s="139">
        <f>SUM(U10:U14)</f>
        <v>6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27"/>
      <c r="C17" s="131"/>
      <c r="D17" s="129"/>
      <c r="E17" s="130"/>
      <c r="F17" s="127"/>
      <c r="G17" s="131"/>
      <c r="H17" s="129"/>
      <c r="I17" s="130"/>
      <c r="J17" s="127"/>
      <c r="K17" s="131"/>
      <c r="L17" s="129"/>
      <c r="M17" s="130"/>
      <c r="N17" s="127"/>
      <c r="O17" s="131"/>
      <c r="P17" s="141"/>
      <c r="Q17" s="130"/>
      <c r="R17" s="127"/>
      <c r="S17" s="131"/>
      <c r="T17" s="141"/>
      <c r="U17" s="130"/>
    </row>
    <row r="18" spans="1:21" ht="21.75" customHeight="1">
      <c r="A18" s="140" t="s">
        <v>40</v>
      </c>
      <c r="B18" s="127"/>
      <c r="C18" s="131"/>
      <c r="D18" s="129"/>
      <c r="E18" s="130"/>
      <c r="F18" s="127"/>
      <c r="G18" s="131"/>
      <c r="H18" s="129"/>
      <c r="I18" s="130"/>
      <c r="J18" s="127"/>
      <c r="K18" s="131"/>
      <c r="L18" s="129"/>
      <c r="M18" s="130"/>
      <c r="N18" s="127"/>
      <c r="O18" s="131"/>
      <c r="P18" s="129"/>
      <c r="Q18" s="130"/>
      <c r="R18" s="127"/>
      <c r="S18" s="131"/>
      <c r="T18" s="129"/>
      <c r="U18" s="130"/>
    </row>
    <row r="19" spans="1:21" ht="21.75" customHeight="1">
      <c r="A19" s="140" t="s">
        <v>40</v>
      </c>
      <c r="B19" s="127"/>
      <c r="C19" s="131"/>
      <c r="D19" s="129"/>
      <c r="E19" s="130"/>
      <c r="F19" s="127"/>
      <c r="G19" s="131"/>
      <c r="H19" s="129"/>
      <c r="I19" s="130"/>
      <c r="J19" s="127"/>
      <c r="K19" s="131"/>
      <c r="L19" s="129"/>
      <c r="M19" s="130"/>
      <c r="N19" s="127"/>
      <c r="O19" s="131"/>
      <c r="P19" s="129"/>
      <c r="Q19" s="130"/>
      <c r="R19" s="127"/>
      <c r="S19" s="131"/>
      <c r="T19" s="129"/>
      <c r="U19" s="130"/>
    </row>
    <row r="20" spans="1:21" ht="21.75" customHeight="1">
      <c r="A20" s="140" t="s">
        <v>40</v>
      </c>
      <c r="B20" s="127"/>
      <c r="C20" s="131"/>
      <c r="D20" s="129"/>
      <c r="E20" s="130"/>
      <c r="F20" s="127"/>
      <c r="G20" s="131"/>
      <c r="H20" s="129"/>
      <c r="I20" s="130"/>
      <c r="J20" s="127"/>
      <c r="K20" s="131"/>
      <c r="L20" s="129"/>
      <c r="M20" s="130"/>
      <c r="N20" s="127"/>
      <c r="O20" s="131"/>
      <c r="P20" s="129"/>
      <c r="Q20" s="130"/>
      <c r="R20" s="127"/>
      <c r="S20" s="131"/>
      <c r="T20" s="129"/>
      <c r="U20" s="130"/>
    </row>
    <row r="21" spans="1:21" ht="21.75" customHeight="1">
      <c r="A21" s="140" t="s">
        <v>40</v>
      </c>
      <c r="B21" s="127"/>
      <c r="C21" s="131"/>
      <c r="D21" s="129"/>
      <c r="E21" s="130"/>
      <c r="F21" s="127"/>
      <c r="G21" s="131"/>
      <c r="H21" s="129"/>
      <c r="I21" s="130"/>
      <c r="J21" s="127"/>
      <c r="K21" s="131"/>
      <c r="L21" s="129"/>
      <c r="M21" s="130"/>
      <c r="N21" s="127"/>
      <c r="O21" s="131"/>
      <c r="P21" s="129"/>
      <c r="Q21" s="130"/>
      <c r="R21" s="127"/>
      <c r="S21" s="131"/>
      <c r="T21" s="129"/>
      <c r="U21" s="130"/>
    </row>
    <row r="22" spans="1:21" ht="21.75" customHeight="1">
      <c r="A22" s="133" t="s">
        <v>39</v>
      </c>
      <c r="B22" s="142"/>
      <c r="C22" s="135">
        <f>800*(COUNTA(C17:C21))</f>
        <v>0</v>
      </c>
      <c r="D22" s="142"/>
      <c r="E22" s="139">
        <f>SUM(E17:E21)</f>
        <v>0</v>
      </c>
      <c r="F22" s="142"/>
      <c r="G22" s="135">
        <f>800*(COUNTA(G17:G21))</f>
        <v>0</v>
      </c>
      <c r="H22" s="142"/>
      <c r="I22" s="139">
        <f>SUM(I17:I21)</f>
        <v>0</v>
      </c>
      <c r="J22" s="142"/>
      <c r="K22" s="135">
        <f>800*(COUNTA(K17:K21))</f>
        <v>0</v>
      </c>
      <c r="L22" s="142"/>
      <c r="M22" s="139">
        <f>SUM(M17:M21)</f>
        <v>0</v>
      </c>
      <c r="N22" s="142"/>
      <c r="O22" s="135">
        <f>800*(COUNTA(O17:O21))</f>
        <v>0</v>
      </c>
      <c r="P22" s="142"/>
      <c r="Q22" s="139">
        <f>SUM(Q17:Q21)</f>
        <v>0</v>
      </c>
      <c r="R22" s="142"/>
      <c r="S22" s="135">
        <f>800*(COUNTA(S17:S21))</f>
        <v>0</v>
      </c>
      <c r="T22" s="142"/>
      <c r="U22" s="139">
        <f>SUM(U17:U21)</f>
        <v>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20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2.8</v>
      </c>
      <c r="S26" s="151"/>
      <c r="T26" s="150" t="s">
        <v>6</v>
      </c>
    </row>
    <row r="27" spans="1:20" ht="21.75" customHeight="1">
      <c r="A27" s="126" t="s">
        <v>44</v>
      </c>
      <c r="B27" s="127"/>
      <c r="C27" s="132"/>
      <c r="D27" s="152"/>
      <c r="E27" s="130"/>
      <c r="F27" s="127"/>
      <c r="G27" s="153"/>
      <c r="H27" s="132"/>
      <c r="I27" s="130"/>
      <c r="J27" s="127"/>
      <c r="K27" s="153"/>
      <c r="L27" s="127"/>
      <c r="M27" s="130"/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/>
      <c r="C28" s="157"/>
      <c r="D28" s="152"/>
      <c r="E28" s="130"/>
      <c r="F28" s="127"/>
      <c r="G28" s="157"/>
      <c r="H28" s="157"/>
      <c r="I28" s="130"/>
      <c r="J28" s="127"/>
      <c r="K28" s="157"/>
      <c r="L28" s="127"/>
      <c r="M28" s="130"/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/>
      <c r="C29" s="157"/>
      <c r="D29" s="153"/>
      <c r="E29" s="130"/>
      <c r="F29" s="127"/>
      <c r="G29" s="157"/>
      <c r="H29" s="157"/>
      <c r="I29" s="130"/>
      <c r="J29" s="127"/>
      <c r="K29" s="157"/>
      <c r="L29" s="127"/>
      <c r="M29" s="130"/>
      <c r="N29" s="158"/>
      <c r="S29" s="240"/>
      <c r="T29" s="241"/>
      <c r="U29" s="242"/>
    </row>
    <row r="30" spans="1:21" ht="21.75" customHeight="1">
      <c r="A30" s="126" t="s">
        <v>48</v>
      </c>
      <c r="B30" s="127"/>
      <c r="C30" s="157"/>
      <c r="D30" s="153"/>
      <c r="E30" s="130"/>
      <c r="F30" s="127"/>
      <c r="G30" s="157"/>
      <c r="H30" s="157"/>
      <c r="I30" s="130"/>
      <c r="J30" s="127"/>
      <c r="K30" s="157"/>
      <c r="L30" s="127"/>
      <c r="M30" s="130"/>
      <c r="N30" s="158"/>
      <c r="R30" s="161"/>
      <c r="S30" s="159"/>
      <c r="T30" s="160"/>
      <c r="U30" s="160"/>
    </row>
    <row r="31" spans="1:21" ht="21.75" customHeight="1">
      <c r="A31" s="133" t="s">
        <v>39</v>
      </c>
      <c r="B31" s="127"/>
      <c r="C31" s="162">
        <f>SUM(C30+C29+C28+(IF(COUNTBLANK(C27),0,1500)))</f>
        <v>0</v>
      </c>
      <c r="D31" s="152"/>
      <c r="E31" s="163">
        <f>SUM(E27:E30)</f>
        <v>0</v>
      </c>
      <c r="F31" s="130"/>
      <c r="G31" s="162">
        <f>SUM(G30+G29+G28+(IF(COUNTBLANK(G27),0,1500)))</f>
        <v>0</v>
      </c>
      <c r="H31" s="162"/>
      <c r="I31" s="163">
        <f>SUM(I27:I30)</f>
        <v>0</v>
      </c>
      <c r="J31" s="152"/>
      <c r="K31" s="162">
        <f>SUM(K30+K29+K28+(IF(COUNTBLANK(K27),0,1500)))</f>
        <v>0</v>
      </c>
      <c r="L31" s="127"/>
      <c r="M31" s="163">
        <f>SUM(M27:M30)</f>
        <v>0</v>
      </c>
      <c r="N31" s="164"/>
      <c r="S31" s="240" t="s">
        <v>47</v>
      </c>
      <c r="T31" s="241"/>
      <c r="U31" s="242"/>
    </row>
    <row r="32" spans="18:20" ht="12">
      <c r="R32" s="245"/>
      <c r="S32" s="246"/>
      <c r="T32" s="247"/>
    </row>
  </sheetData>
  <sheetProtection/>
  <mergeCells count="44">
    <mergeCell ref="O26:Q27"/>
    <mergeCell ref="R28:S28"/>
    <mergeCell ref="S29:U2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G8:G9"/>
    <mergeCell ref="H8:H9"/>
    <mergeCell ref="I8:I9"/>
    <mergeCell ref="J8:J9"/>
    <mergeCell ref="K8:K9"/>
    <mergeCell ref="L8:L9"/>
    <mergeCell ref="J6:M7"/>
    <mergeCell ref="N6:Q7"/>
    <mergeCell ref="R6:U7"/>
    <mergeCell ref="A8:A9"/>
    <mergeCell ref="B8:B9"/>
    <mergeCell ref="C8:C9"/>
    <mergeCell ref="D8:D9"/>
    <mergeCell ref="E8:E9"/>
    <mergeCell ref="F8:F9"/>
    <mergeCell ref="R8:R9"/>
    <mergeCell ref="S31:U31"/>
    <mergeCell ref="A1:E5"/>
    <mergeCell ref="G1:Q1"/>
    <mergeCell ref="H2:P3"/>
    <mergeCell ref="R2:U3"/>
    <mergeCell ref="H4:P4"/>
    <mergeCell ref="S4:T4"/>
    <mergeCell ref="A6:A7"/>
    <mergeCell ref="B6:E7"/>
    <mergeCell ref="F6:I7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5">
      <selection activeCell="S31" sqref="S31:U31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30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59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62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26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127" t="s">
        <v>154</v>
      </c>
      <c r="C10" s="128">
        <v>0.008886921296296297</v>
      </c>
      <c r="D10" s="129" t="s">
        <v>94</v>
      </c>
      <c r="E10" s="130">
        <v>2</v>
      </c>
      <c r="F10" s="127" t="s">
        <v>142</v>
      </c>
      <c r="G10" s="131">
        <v>0.010868749999999998</v>
      </c>
      <c r="H10" s="129" t="s">
        <v>94</v>
      </c>
      <c r="I10" s="130">
        <v>3</v>
      </c>
      <c r="J10" s="127" t="s">
        <v>151</v>
      </c>
      <c r="K10" s="132">
        <v>0.012120949074074074</v>
      </c>
      <c r="L10" s="129" t="s">
        <v>94</v>
      </c>
      <c r="M10" s="130">
        <v>2</v>
      </c>
      <c r="N10" s="127"/>
      <c r="O10" s="132"/>
      <c r="P10" s="129"/>
      <c r="Q10" s="130"/>
      <c r="R10" s="127"/>
      <c r="S10" s="132"/>
      <c r="T10" s="129"/>
      <c r="U10" s="130"/>
    </row>
    <row r="11" spans="1:21" ht="21.75" customHeight="1">
      <c r="A11" s="126" t="s">
        <v>38</v>
      </c>
      <c r="B11" s="127" t="s">
        <v>187</v>
      </c>
      <c r="C11" s="128">
        <v>0.008800115740740742</v>
      </c>
      <c r="D11" s="129" t="s">
        <v>94</v>
      </c>
      <c r="E11" s="130">
        <v>2</v>
      </c>
      <c r="F11" s="127" t="s">
        <v>152</v>
      </c>
      <c r="G11" s="131">
        <v>0.010709606481481481</v>
      </c>
      <c r="H11" s="129" t="s">
        <v>94</v>
      </c>
      <c r="I11" s="130">
        <v>3</v>
      </c>
      <c r="J11" s="127" t="s">
        <v>173</v>
      </c>
      <c r="K11" s="132">
        <v>0.012213541666666666</v>
      </c>
      <c r="L11" s="129" t="s">
        <v>94</v>
      </c>
      <c r="M11" s="130">
        <v>2</v>
      </c>
      <c r="N11" s="127"/>
      <c r="O11" s="132"/>
      <c r="P11" s="129"/>
      <c r="Q11" s="130"/>
      <c r="R11" s="127"/>
      <c r="S11" s="132"/>
      <c r="T11" s="129"/>
      <c r="U11" s="130"/>
    </row>
    <row r="12" spans="1:21" ht="21.75" customHeight="1">
      <c r="A12" s="126" t="s">
        <v>38</v>
      </c>
      <c r="B12" s="127" t="s">
        <v>244</v>
      </c>
      <c r="C12" s="128">
        <v>0.00857488425925926</v>
      </c>
      <c r="D12" s="129" t="s">
        <v>94</v>
      </c>
      <c r="E12" s="130">
        <v>3</v>
      </c>
      <c r="F12" s="127" t="s">
        <v>192</v>
      </c>
      <c r="G12" s="131">
        <v>0.010952662037037037</v>
      </c>
      <c r="H12" s="129" t="s">
        <v>94</v>
      </c>
      <c r="I12" s="130">
        <v>3</v>
      </c>
      <c r="J12" s="127" t="s">
        <v>204</v>
      </c>
      <c r="K12" s="132">
        <v>0.011840509259259259</v>
      </c>
      <c r="L12" s="129" t="s">
        <v>94</v>
      </c>
      <c r="M12" s="130">
        <v>2</v>
      </c>
      <c r="N12" s="127"/>
      <c r="O12" s="132"/>
      <c r="P12" s="129"/>
      <c r="Q12" s="130"/>
      <c r="R12" s="127"/>
      <c r="S12" s="132"/>
      <c r="T12" s="129"/>
      <c r="U12" s="130"/>
    </row>
    <row r="13" spans="1:21" ht="21.75" customHeight="1">
      <c r="A13" s="126" t="s">
        <v>38</v>
      </c>
      <c r="B13" s="127" t="s">
        <v>282</v>
      </c>
      <c r="C13" s="128">
        <v>0.008782291666666666</v>
      </c>
      <c r="D13" s="129" t="s">
        <v>94</v>
      </c>
      <c r="E13" s="130">
        <v>3</v>
      </c>
      <c r="F13" s="127" t="s">
        <v>239</v>
      </c>
      <c r="G13" s="131">
        <v>0.010698263888888887</v>
      </c>
      <c r="H13" s="129" t="s">
        <v>94</v>
      </c>
      <c r="I13" s="130">
        <v>3</v>
      </c>
      <c r="J13" s="127" t="s">
        <v>233</v>
      </c>
      <c r="K13" s="132">
        <v>0.011649305555555553</v>
      </c>
      <c r="L13" s="129" t="s">
        <v>94</v>
      </c>
      <c r="M13" s="130">
        <v>2</v>
      </c>
      <c r="N13" s="127"/>
      <c r="O13" s="132"/>
      <c r="P13" s="129"/>
      <c r="Q13" s="130"/>
      <c r="R13" s="127"/>
      <c r="S13" s="132"/>
      <c r="T13" s="129"/>
      <c r="U13" s="130"/>
    </row>
    <row r="14" spans="1:21" ht="21.75" customHeight="1">
      <c r="A14" s="126" t="s">
        <v>38</v>
      </c>
      <c r="B14" s="127" t="s">
        <v>286</v>
      </c>
      <c r="C14" s="128">
        <v>0.00839375</v>
      </c>
      <c r="D14" s="129" t="s">
        <v>94</v>
      </c>
      <c r="E14" s="130">
        <v>3</v>
      </c>
      <c r="F14" s="127" t="s">
        <v>271</v>
      </c>
      <c r="G14" s="131">
        <v>0.011187615740740743</v>
      </c>
      <c r="H14" s="129" t="s">
        <v>94</v>
      </c>
      <c r="I14" s="130">
        <v>3</v>
      </c>
      <c r="J14" s="127" t="s">
        <v>253</v>
      </c>
      <c r="K14" s="132">
        <v>0.011930902777777778</v>
      </c>
      <c r="L14" s="129" t="s">
        <v>94</v>
      </c>
      <c r="M14" s="130">
        <v>2</v>
      </c>
      <c r="N14" s="127"/>
      <c r="O14" s="132"/>
      <c r="P14" s="129"/>
      <c r="Q14" s="130"/>
      <c r="R14" s="127"/>
      <c r="S14" s="132"/>
      <c r="T14" s="129"/>
      <c r="U14" s="130"/>
    </row>
    <row r="15" spans="1:21" ht="21.75" customHeight="1">
      <c r="A15" s="133" t="s">
        <v>39</v>
      </c>
      <c r="B15" s="134"/>
      <c r="C15" s="135">
        <f>400*(COUNTA(C10:C14))</f>
        <v>2000</v>
      </c>
      <c r="D15" s="136"/>
      <c r="E15" s="137">
        <f>SUM(E10:E14)</f>
        <v>13</v>
      </c>
      <c r="F15" s="138"/>
      <c r="G15" s="135">
        <f>400*(COUNTA(G10:G14))</f>
        <v>2000</v>
      </c>
      <c r="H15" s="138"/>
      <c r="I15" s="137">
        <f>SUM(I10:I14)</f>
        <v>15</v>
      </c>
      <c r="J15" s="138"/>
      <c r="K15" s="135">
        <f>400*(COUNTA(K10:K14))</f>
        <v>2000</v>
      </c>
      <c r="L15" s="138"/>
      <c r="M15" s="137">
        <f>SUM(M10:M14)</f>
        <v>10</v>
      </c>
      <c r="N15" s="138"/>
      <c r="O15" s="135">
        <f>400*(COUNTA(O10:O14))</f>
        <v>0</v>
      </c>
      <c r="P15" s="138"/>
      <c r="Q15" s="137">
        <f>SUM(Q10:Q14)</f>
        <v>0</v>
      </c>
      <c r="R15" s="138"/>
      <c r="S15" s="135">
        <f>400*(COUNTA(S10:S14))</f>
        <v>0</v>
      </c>
      <c r="T15" s="138"/>
      <c r="U15" s="139">
        <f>SUM(U10:U14)</f>
        <v>0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27" t="s">
        <v>241</v>
      </c>
      <c r="C17" s="131">
        <v>0.017613194444444445</v>
      </c>
      <c r="D17" s="129" t="s">
        <v>94</v>
      </c>
      <c r="E17" s="130">
        <v>6</v>
      </c>
      <c r="F17" s="127"/>
      <c r="G17" s="131"/>
      <c r="H17" s="129"/>
      <c r="I17" s="130"/>
      <c r="J17" s="127" t="s">
        <v>250</v>
      </c>
      <c r="K17" s="131">
        <v>0.023937731481481483</v>
      </c>
      <c r="L17" s="129" t="s">
        <v>94</v>
      </c>
      <c r="M17" s="130">
        <v>4</v>
      </c>
      <c r="N17" s="127"/>
      <c r="O17" s="131"/>
      <c r="P17" s="141"/>
      <c r="Q17" s="130"/>
      <c r="R17" s="127"/>
      <c r="S17" s="131"/>
      <c r="T17" s="141"/>
      <c r="U17" s="130"/>
    </row>
    <row r="18" spans="1:21" ht="21.75" customHeight="1">
      <c r="A18" s="140" t="s">
        <v>40</v>
      </c>
      <c r="B18" s="127"/>
      <c r="C18" s="131"/>
      <c r="D18" s="129"/>
      <c r="E18" s="130"/>
      <c r="F18" s="127"/>
      <c r="G18" s="131"/>
      <c r="H18" s="129"/>
      <c r="I18" s="130"/>
      <c r="J18" s="127"/>
      <c r="K18" s="131"/>
      <c r="L18" s="129"/>
      <c r="M18" s="130"/>
      <c r="N18" s="127"/>
      <c r="O18" s="131"/>
      <c r="P18" s="129"/>
      <c r="Q18" s="130"/>
      <c r="R18" s="127"/>
      <c r="S18" s="131"/>
      <c r="T18" s="129"/>
      <c r="U18" s="130"/>
    </row>
    <row r="19" spans="1:21" ht="21.75" customHeight="1">
      <c r="A19" s="140" t="s">
        <v>40</v>
      </c>
      <c r="B19" s="127"/>
      <c r="C19" s="131"/>
      <c r="D19" s="129"/>
      <c r="E19" s="130"/>
      <c r="F19" s="127"/>
      <c r="G19" s="131"/>
      <c r="H19" s="129"/>
      <c r="I19" s="130"/>
      <c r="J19" s="127"/>
      <c r="K19" s="131"/>
      <c r="L19" s="129"/>
      <c r="M19" s="130"/>
      <c r="N19" s="127"/>
      <c r="O19" s="131"/>
      <c r="P19" s="129"/>
      <c r="Q19" s="130"/>
      <c r="R19" s="127"/>
      <c r="S19" s="131"/>
      <c r="T19" s="129"/>
      <c r="U19" s="130"/>
    </row>
    <row r="20" spans="1:21" ht="21.75" customHeight="1">
      <c r="A20" s="140" t="s">
        <v>40</v>
      </c>
      <c r="B20" s="127"/>
      <c r="C20" s="131"/>
      <c r="D20" s="129"/>
      <c r="E20" s="130"/>
      <c r="F20" s="127"/>
      <c r="G20" s="131"/>
      <c r="H20" s="129"/>
      <c r="I20" s="130"/>
      <c r="J20" s="127"/>
      <c r="K20" s="131"/>
      <c r="L20" s="129"/>
      <c r="M20" s="130"/>
      <c r="N20" s="127"/>
      <c r="O20" s="131"/>
      <c r="P20" s="129"/>
      <c r="Q20" s="130"/>
      <c r="R20" s="127"/>
      <c r="S20" s="131"/>
      <c r="T20" s="129"/>
      <c r="U20" s="130"/>
    </row>
    <row r="21" spans="1:21" ht="21.75" customHeight="1">
      <c r="A21" s="140" t="s">
        <v>40</v>
      </c>
      <c r="B21" s="127"/>
      <c r="C21" s="131"/>
      <c r="D21" s="129"/>
      <c r="E21" s="130"/>
      <c r="F21" s="127"/>
      <c r="G21" s="131"/>
      <c r="H21" s="129"/>
      <c r="I21" s="130"/>
      <c r="J21" s="127"/>
      <c r="K21" s="131"/>
      <c r="L21" s="129"/>
      <c r="M21" s="130"/>
      <c r="N21" s="127"/>
      <c r="O21" s="131"/>
      <c r="P21" s="129"/>
      <c r="Q21" s="130"/>
      <c r="R21" s="127"/>
      <c r="S21" s="131"/>
      <c r="T21" s="129"/>
      <c r="U21" s="130"/>
    </row>
    <row r="22" spans="1:21" ht="21.75" customHeight="1">
      <c r="A22" s="133" t="s">
        <v>39</v>
      </c>
      <c r="B22" s="142"/>
      <c r="C22" s="135">
        <f>800*(COUNTA(C17:C21))</f>
        <v>800</v>
      </c>
      <c r="D22" s="142"/>
      <c r="E22" s="139">
        <f>SUM(E17:E21)</f>
        <v>6</v>
      </c>
      <c r="F22" s="142"/>
      <c r="G22" s="135">
        <f>800*(COUNTA(G17:G21))</f>
        <v>0</v>
      </c>
      <c r="H22" s="142"/>
      <c r="I22" s="139">
        <f>SUM(I17:I21)</f>
        <v>0</v>
      </c>
      <c r="J22" s="142"/>
      <c r="K22" s="135">
        <f>800*(COUNTA(K17:K21))</f>
        <v>800</v>
      </c>
      <c r="L22" s="142"/>
      <c r="M22" s="139">
        <f>SUM(M17:M21)</f>
        <v>4</v>
      </c>
      <c r="N22" s="142"/>
      <c r="O22" s="135">
        <f>800*(COUNTA(O17:O21))</f>
        <v>0</v>
      </c>
      <c r="P22" s="142"/>
      <c r="Q22" s="139">
        <f>SUM(Q17:Q21)</f>
        <v>0</v>
      </c>
      <c r="R22" s="142"/>
      <c r="S22" s="135">
        <f>800*(COUNTA(S17:S21))</f>
        <v>0</v>
      </c>
      <c r="T22" s="142"/>
      <c r="U22" s="139">
        <f>SUM(U17:U21)</f>
        <v>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98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9.075</v>
      </c>
      <c r="S26" s="151"/>
      <c r="T26" s="150" t="s">
        <v>6</v>
      </c>
    </row>
    <row r="27" spans="1:20" ht="21.75" customHeight="1">
      <c r="A27" s="126" t="s">
        <v>44</v>
      </c>
      <c r="B27" s="127"/>
      <c r="C27" s="132"/>
      <c r="D27" s="152"/>
      <c r="E27" s="130"/>
      <c r="F27" s="127"/>
      <c r="G27" s="153"/>
      <c r="H27" s="132"/>
      <c r="I27" s="130"/>
      <c r="J27" s="127"/>
      <c r="K27" s="153"/>
      <c r="L27" s="127"/>
      <c r="M27" s="130"/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 t="s">
        <v>194</v>
      </c>
      <c r="C28" s="157">
        <v>725</v>
      </c>
      <c r="D28" s="152" t="s">
        <v>94</v>
      </c>
      <c r="E28" s="130">
        <v>20</v>
      </c>
      <c r="F28" s="127" t="s">
        <v>163</v>
      </c>
      <c r="G28" s="157">
        <v>750</v>
      </c>
      <c r="H28" s="157" t="s">
        <v>94</v>
      </c>
      <c r="I28" s="130">
        <v>30</v>
      </c>
      <c r="J28" s="127"/>
      <c r="K28" s="157"/>
      <c r="L28" s="127"/>
      <c r="M28" s="130"/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/>
      <c r="C29" s="157"/>
      <c r="D29" s="153"/>
      <c r="E29" s="130"/>
      <c r="F29" s="127"/>
      <c r="G29" s="157"/>
      <c r="H29" s="157"/>
      <c r="I29" s="130"/>
      <c r="J29" s="127"/>
      <c r="K29" s="157"/>
      <c r="L29" s="127"/>
      <c r="M29" s="130"/>
      <c r="N29" s="158"/>
      <c r="S29" s="240"/>
      <c r="T29" s="241"/>
      <c r="U29" s="242"/>
    </row>
    <row r="30" spans="1:21" ht="21.75" customHeight="1">
      <c r="A30" s="126" t="s">
        <v>48</v>
      </c>
      <c r="B30" s="127"/>
      <c r="C30" s="157"/>
      <c r="D30" s="153"/>
      <c r="E30" s="130"/>
      <c r="F30" s="127"/>
      <c r="G30" s="157"/>
      <c r="H30" s="157"/>
      <c r="I30" s="130"/>
      <c r="J30" s="127"/>
      <c r="K30" s="157"/>
      <c r="L30" s="127"/>
      <c r="M30" s="130"/>
      <c r="N30" s="158"/>
      <c r="R30" s="161"/>
      <c r="S30" s="159"/>
      <c r="T30" s="160"/>
      <c r="U30" s="160"/>
    </row>
    <row r="31" spans="1:21" ht="21.75" customHeight="1">
      <c r="A31" s="133" t="s">
        <v>39</v>
      </c>
      <c r="B31" s="127"/>
      <c r="C31" s="162">
        <f>SUM(C30+C29+C28+(IF(COUNTBLANK(C27),0,1500)))</f>
        <v>725</v>
      </c>
      <c r="D31" s="152"/>
      <c r="E31" s="163">
        <f>SUM(E27:E30)</f>
        <v>20</v>
      </c>
      <c r="F31" s="130"/>
      <c r="G31" s="162">
        <f>SUM(G30+G29+G28+(IF(COUNTBLANK(G27),0,1500)))</f>
        <v>750</v>
      </c>
      <c r="H31" s="162"/>
      <c r="I31" s="163">
        <f>SUM(I27:I30)</f>
        <v>30</v>
      </c>
      <c r="J31" s="152"/>
      <c r="K31" s="162">
        <f>SUM(K30+K29+K28+(IF(COUNTBLANK(K27),0,1500)))</f>
        <v>0</v>
      </c>
      <c r="L31" s="127"/>
      <c r="M31" s="163">
        <f>SUM(M27:M30)</f>
        <v>0</v>
      </c>
      <c r="N31" s="164"/>
      <c r="S31" s="240" t="s">
        <v>47</v>
      </c>
      <c r="T31" s="241"/>
      <c r="U31" s="242"/>
    </row>
    <row r="32" spans="18:20" ht="12">
      <c r="R32" s="245"/>
      <c r="S32" s="246"/>
      <c r="T32" s="247"/>
    </row>
  </sheetData>
  <sheetProtection/>
  <mergeCells count="44">
    <mergeCell ref="G8:G9"/>
    <mergeCell ref="L8:L9"/>
    <mergeCell ref="G1:Q1"/>
    <mergeCell ref="A6:A7"/>
    <mergeCell ref="B6:E7"/>
    <mergeCell ref="F6:I7"/>
    <mergeCell ref="J6:M7"/>
    <mergeCell ref="N6:Q7"/>
    <mergeCell ref="A1:E5"/>
    <mergeCell ref="R6:U7"/>
    <mergeCell ref="H2:P3"/>
    <mergeCell ref="R2:U3"/>
    <mergeCell ref="H4:P4"/>
    <mergeCell ref="S4:T4"/>
    <mergeCell ref="R8:R9"/>
    <mergeCell ref="I8:I9"/>
    <mergeCell ref="H8:H9"/>
    <mergeCell ref="J8:J9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B8:B9"/>
    <mergeCell ref="R32:T32"/>
    <mergeCell ref="S8:S9"/>
    <mergeCell ref="T8:T9"/>
    <mergeCell ref="U8:U9"/>
    <mergeCell ref="A16:T16"/>
    <mergeCell ref="A8:A9"/>
    <mergeCell ref="C8:C9"/>
    <mergeCell ref="D8:D9"/>
    <mergeCell ref="E8:E9"/>
    <mergeCell ref="F8:F9"/>
    <mergeCell ref="R24:T24"/>
    <mergeCell ref="K8:K9"/>
    <mergeCell ref="O26:Q27"/>
    <mergeCell ref="R28:S28"/>
    <mergeCell ref="S29:U29"/>
    <mergeCell ref="S31:U31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3">
      <selection activeCell="S31" sqref="S31:U31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102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59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62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26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214" t="s">
        <v>118</v>
      </c>
      <c r="C10" s="221">
        <v>0.003981481481481482</v>
      </c>
      <c r="D10" s="222" t="s">
        <v>94</v>
      </c>
      <c r="E10" s="217">
        <v>5</v>
      </c>
      <c r="F10" s="127" t="s">
        <v>118</v>
      </c>
      <c r="G10" s="131">
        <v>0.0053034722222222224</v>
      </c>
      <c r="H10" s="129" t="s">
        <v>94</v>
      </c>
      <c r="I10" s="130">
        <v>5</v>
      </c>
      <c r="J10" s="127" t="s">
        <v>239</v>
      </c>
      <c r="K10" s="132">
        <v>0.004585532407407407</v>
      </c>
      <c r="L10" s="129" t="s">
        <v>94</v>
      </c>
      <c r="M10" s="130">
        <v>5</v>
      </c>
      <c r="N10" s="127"/>
      <c r="O10" s="132"/>
      <c r="P10" s="129"/>
      <c r="Q10" s="130"/>
      <c r="R10" s="182" t="s">
        <v>198</v>
      </c>
      <c r="S10" s="183">
        <v>0.004564583333333334</v>
      </c>
      <c r="T10" s="184" t="s">
        <v>144</v>
      </c>
      <c r="U10" s="185">
        <v>5</v>
      </c>
    </row>
    <row r="11" spans="1:21" ht="21.75" customHeight="1">
      <c r="A11" s="126" t="s">
        <v>38</v>
      </c>
      <c r="B11" s="182" t="s">
        <v>201</v>
      </c>
      <c r="C11" s="186">
        <v>0.0038708333333333333</v>
      </c>
      <c r="D11" s="184" t="s">
        <v>144</v>
      </c>
      <c r="E11" s="185">
        <v>5</v>
      </c>
      <c r="F11" s="127" t="s">
        <v>251</v>
      </c>
      <c r="G11" s="131">
        <v>0.005036805555555556</v>
      </c>
      <c r="H11" s="129" t="s">
        <v>94</v>
      </c>
      <c r="I11" s="130">
        <v>5</v>
      </c>
      <c r="J11" s="127" t="s">
        <v>275</v>
      </c>
      <c r="K11" s="132">
        <v>0.004505902777777778</v>
      </c>
      <c r="L11" s="129" t="s">
        <v>94</v>
      </c>
      <c r="M11" s="130">
        <v>5</v>
      </c>
      <c r="N11" s="127"/>
      <c r="O11" s="132"/>
      <c r="P11" s="129"/>
      <c r="Q11" s="130"/>
      <c r="R11" s="127" t="s">
        <v>239</v>
      </c>
      <c r="S11" s="132">
        <v>0.004571759259259259</v>
      </c>
      <c r="T11" s="129" t="s">
        <v>94</v>
      </c>
      <c r="U11" s="130">
        <v>5</v>
      </c>
    </row>
    <row r="12" spans="1:21" ht="21.75" customHeight="1">
      <c r="A12" s="126" t="s">
        <v>38</v>
      </c>
      <c r="B12" s="127" t="s">
        <v>273</v>
      </c>
      <c r="C12" s="128">
        <v>0.003898958333333333</v>
      </c>
      <c r="D12" s="129" t="s">
        <v>94</v>
      </c>
      <c r="E12" s="130">
        <v>5</v>
      </c>
      <c r="F12" s="127" t="s">
        <v>310</v>
      </c>
      <c r="G12" s="131">
        <v>0.005181481481481481</v>
      </c>
      <c r="H12" s="129" t="s">
        <v>94</v>
      </c>
      <c r="I12" s="130">
        <v>5</v>
      </c>
      <c r="J12" s="127"/>
      <c r="K12" s="132"/>
      <c r="L12" s="129"/>
      <c r="M12" s="130"/>
      <c r="N12" s="127"/>
      <c r="O12" s="132"/>
      <c r="P12" s="129"/>
      <c r="Q12" s="130"/>
      <c r="R12" s="127" t="s">
        <v>390</v>
      </c>
      <c r="S12" s="132">
        <v>0.004558564814814815</v>
      </c>
      <c r="T12" s="129" t="s">
        <v>94</v>
      </c>
      <c r="U12" s="130">
        <v>5</v>
      </c>
    </row>
    <row r="13" spans="1:21" ht="21.75" customHeight="1">
      <c r="A13" s="126" t="s">
        <v>38</v>
      </c>
      <c r="B13" s="182" t="s">
        <v>370</v>
      </c>
      <c r="C13" s="186">
        <v>0.0037835648148148147</v>
      </c>
      <c r="D13" s="184" t="s">
        <v>144</v>
      </c>
      <c r="E13" s="185">
        <v>5</v>
      </c>
      <c r="F13" s="127" t="s">
        <v>327</v>
      </c>
      <c r="G13" s="131">
        <v>0.005105555555555556</v>
      </c>
      <c r="H13" s="129" t="s">
        <v>94</v>
      </c>
      <c r="I13" s="130">
        <v>5</v>
      </c>
      <c r="J13" s="127"/>
      <c r="K13" s="132"/>
      <c r="L13" s="129"/>
      <c r="M13" s="130"/>
      <c r="N13" s="127"/>
      <c r="O13" s="132"/>
      <c r="P13" s="129"/>
      <c r="Q13" s="130"/>
      <c r="R13" s="127"/>
      <c r="S13" s="132"/>
      <c r="T13" s="129"/>
      <c r="U13" s="130"/>
    </row>
    <row r="14" spans="1:21" ht="21.75" customHeight="1">
      <c r="A14" s="126" t="s">
        <v>38</v>
      </c>
      <c r="B14" s="127" t="s">
        <v>390</v>
      </c>
      <c r="C14" s="128">
        <v>0.0038114583333333334</v>
      </c>
      <c r="D14" s="129" t="s">
        <v>94</v>
      </c>
      <c r="E14" s="130">
        <v>5</v>
      </c>
      <c r="F14" s="127"/>
      <c r="G14" s="131"/>
      <c r="H14" s="129"/>
      <c r="I14" s="130"/>
      <c r="J14" s="127"/>
      <c r="K14" s="132"/>
      <c r="L14" s="129"/>
      <c r="M14" s="130"/>
      <c r="N14" s="127"/>
      <c r="O14" s="132"/>
      <c r="P14" s="129"/>
      <c r="Q14" s="130"/>
      <c r="R14" s="127"/>
      <c r="S14" s="132"/>
      <c r="T14" s="129"/>
      <c r="U14" s="130"/>
    </row>
    <row r="15" spans="1:21" ht="21.75" customHeight="1">
      <c r="A15" s="133" t="s">
        <v>39</v>
      </c>
      <c r="B15" s="134"/>
      <c r="C15" s="135">
        <f>400*(COUNTA(C10:C14))</f>
        <v>2000</v>
      </c>
      <c r="D15" s="136"/>
      <c r="E15" s="137">
        <f>SUM(E10:E14)</f>
        <v>25</v>
      </c>
      <c r="F15" s="138"/>
      <c r="G15" s="135">
        <f>400*(COUNTA(G10:G14))</f>
        <v>1600</v>
      </c>
      <c r="H15" s="138"/>
      <c r="I15" s="137">
        <f>SUM(I10:I14)</f>
        <v>20</v>
      </c>
      <c r="J15" s="138"/>
      <c r="K15" s="135">
        <f>400*(COUNTA(K10:K14))</f>
        <v>800</v>
      </c>
      <c r="L15" s="138"/>
      <c r="M15" s="137">
        <f>SUM(M10:M14)</f>
        <v>10</v>
      </c>
      <c r="N15" s="138"/>
      <c r="O15" s="135">
        <f>400*(COUNTA(O10:O14))</f>
        <v>0</v>
      </c>
      <c r="P15" s="138"/>
      <c r="Q15" s="137">
        <f>SUM(Q10:Q14)</f>
        <v>0</v>
      </c>
      <c r="R15" s="138"/>
      <c r="S15" s="135">
        <f>400*(COUNTA(S10:S14))</f>
        <v>1200</v>
      </c>
      <c r="T15" s="138"/>
      <c r="U15" s="139">
        <f>SUM(U10:U14)</f>
        <v>15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82" t="s">
        <v>200</v>
      </c>
      <c r="C17" s="186">
        <v>0.008011805555555555</v>
      </c>
      <c r="D17" s="184" t="s">
        <v>144</v>
      </c>
      <c r="E17" s="185">
        <v>10</v>
      </c>
      <c r="F17" s="127" t="s">
        <v>275</v>
      </c>
      <c r="G17" s="131">
        <v>0.010529976851851851</v>
      </c>
      <c r="H17" s="129" t="s">
        <v>94</v>
      </c>
      <c r="I17" s="130">
        <v>10</v>
      </c>
      <c r="J17" s="127" t="s">
        <v>251</v>
      </c>
      <c r="K17" s="131">
        <v>0.009341782407407408</v>
      </c>
      <c r="L17" s="129" t="s">
        <v>94</v>
      </c>
      <c r="M17" s="130">
        <v>10</v>
      </c>
      <c r="N17" s="127"/>
      <c r="O17" s="131"/>
      <c r="P17" s="141"/>
      <c r="Q17" s="130"/>
      <c r="R17" s="127" t="s">
        <v>93</v>
      </c>
      <c r="S17" s="131">
        <v>0.009937037037037038</v>
      </c>
      <c r="T17" s="141" t="s">
        <v>94</v>
      </c>
      <c r="U17" s="130">
        <v>10</v>
      </c>
    </row>
    <row r="18" spans="1:21" ht="21.75" customHeight="1">
      <c r="A18" s="140" t="s">
        <v>40</v>
      </c>
      <c r="B18" s="127" t="s">
        <v>287</v>
      </c>
      <c r="C18" s="131">
        <v>0.007964930555555557</v>
      </c>
      <c r="D18" s="129" t="s">
        <v>94</v>
      </c>
      <c r="E18" s="130">
        <v>10</v>
      </c>
      <c r="F18" s="127" t="s">
        <v>286</v>
      </c>
      <c r="G18" s="131">
        <v>0.01057800925925926</v>
      </c>
      <c r="H18" s="129" t="s">
        <v>94</v>
      </c>
      <c r="I18" s="130">
        <v>10</v>
      </c>
      <c r="J18" s="127" t="s">
        <v>388</v>
      </c>
      <c r="K18" s="132">
        <v>0.009192708333333334</v>
      </c>
      <c r="L18" s="129" t="s">
        <v>94</v>
      </c>
      <c r="M18" s="130">
        <v>10</v>
      </c>
      <c r="N18" s="127"/>
      <c r="O18" s="131"/>
      <c r="P18" s="129"/>
      <c r="Q18" s="130"/>
      <c r="R18" s="127" t="s">
        <v>273</v>
      </c>
      <c r="S18" s="131">
        <v>0.009584027777777778</v>
      </c>
      <c r="T18" s="129" t="s">
        <v>94</v>
      </c>
      <c r="U18" s="130">
        <v>10</v>
      </c>
    </row>
    <row r="19" spans="1:21" ht="21.75" customHeight="1">
      <c r="A19" s="140" t="s">
        <v>40</v>
      </c>
      <c r="B19" s="127" t="s">
        <v>355</v>
      </c>
      <c r="C19" s="131">
        <v>0.007814351851851852</v>
      </c>
      <c r="D19" s="129" t="s">
        <v>94</v>
      </c>
      <c r="E19" s="130">
        <v>10</v>
      </c>
      <c r="F19" s="127"/>
      <c r="G19" s="131"/>
      <c r="H19" s="129"/>
      <c r="I19" s="130"/>
      <c r="J19" s="127"/>
      <c r="K19" s="131"/>
      <c r="L19" s="129"/>
      <c r="M19" s="130"/>
      <c r="N19" s="127"/>
      <c r="O19" s="131"/>
      <c r="P19" s="129"/>
      <c r="Q19" s="130"/>
      <c r="R19" s="127" t="s">
        <v>388</v>
      </c>
      <c r="S19" s="131">
        <v>0.009395601851851853</v>
      </c>
      <c r="T19" s="129" t="s">
        <v>94</v>
      </c>
      <c r="U19" s="130">
        <v>10</v>
      </c>
    </row>
    <row r="20" spans="1:21" ht="21.75" customHeight="1">
      <c r="A20" s="140" t="s">
        <v>40</v>
      </c>
      <c r="B20" s="127"/>
      <c r="C20" s="131"/>
      <c r="D20" s="129"/>
      <c r="E20" s="130"/>
      <c r="F20" s="127"/>
      <c r="G20" s="131"/>
      <c r="H20" s="129"/>
      <c r="I20" s="130"/>
      <c r="J20" s="127"/>
      <c r="K20" s="131"/>
      <c r="L20" s="129"/>
      <c r="M20" s="130"/>
      <c r="N20" s="127"/>
      <c r="O20" s="131"/>
      <c r="P20" s="129"/>
      <c r="Q20" s="130"/>
      <c r="R20" s="127"/>
      <c r="S20" s="131"/>
      <c r="T20" s="129"/>
      <c r="U20" s="130"/>
    </row>
    <row r="21" spans="1:21" ht="21.75" customHeight="1">
      <c r="A21" s="140" t="s">
        <v>40</v>
      </c>
      <c r="B21" s="127"/>
      <c r="C21" s="131"/>
      <c r="D21" s="129"/>
      <c r="E21" s="130"/>
      <c r="F21" s="127"/>
      <c r="G21" s="131"/>
      <c r="H21" s="129"/>
      <c r="I21" s="130"/>
      <c r="J21" s="127"/>
      <c r="K21" s="131"/>
      <c r="L21" s="129"/>
      <c r="M21" s="130"/>
      <c r="N21" s="127"/>
      <c r="O21" s="131"/>
      <c r="P21" s="129"/>
      <c r="Q21" s="130"/>
      <c r="R21" s="127"/>
      <c r="S21" s="131"/>
      <c r="T21" s="129"/>
      <c r="U21" s="130"/>
    </row>
    <row r="22" spans="1:21" ht="21.75" customHeight="1">
      <c r="A22" s="133" t="s">
        <v>39</v>
      </c>
      <c r="B22" s="142"/>
      <c r="C22" s="135">
        <f>800*(COUNTA(C17:C21))</f>
        <v>2400</v>
      </c>
      <c r="D22" s="142"/>
      <c r="E22" s="139">
        <f>SUM(E17:E21)</f>
        <v>30</v>
      </c>
      <c r="F22" s="142"/>
      <c r="G22" s="135">
        <f>800*(COUNTA(G17:G21))</f>
        <v>1600</v>
      </c>
      <c r="H22" s="142"/>
      <c r="I22" s="139">
        <f>SUM(I17:I21)</f>
        <v>20</v>
      </c>
      <c r="J22" s="142"/>
      <c r="K22" s="135">
        <f>800*(COUNTA(K17:K21))</f>
        <v>1600</v>
      </c>
      <c r="L22" s="142"/>
      <c r="M22" s="139">
        <f>SUM(M17:M21)</f>
        <v>20</v>
      </c>
      <c r="N22" s="142"/>
      <c r="O22" s="135">
        <f>800*(COUNTA(O17:O21))</f>
        <v>0</v>
      </c>
      <c r="P22" s="142"/>
      <c r="Q22" s="139">
        <f>SUM(Q17:Q21)</f>
        <v>0</v>
      </c>
      <c r="R22" s="142"/>
      <c r="S22" s="135">
        <f>800*(COUNTA(S17:S21))</f>
        <v>2400</v>
      </c>
      <c r="T22" s="142"/>
      <c r="U22" s="139">
        <f>SUM(U17:U21)</f>
        <v>30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450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25.475</v>
      </c>
      <c r="S26" s="151"/>
      <c r="T26" s="150" t="s">
        <v>6</v>
      </c>
    </row>
    <row r="27" spans="1:20" ht="21.75" customHeight="1">
      <c r="A27" s="126" t="s">
        <v>44</v>
      </c>
      <c r="B27" s="182" t="s">
        <v>370</v>
      </c>
      <c r="C27" s="183">
        <v>0.014803935185185186</v>
      </c>
      <c r="D27" s="213" t="s">
        <v>144</v>
      </c>
      <c r="E27" s="185">
        <v>40</v>
      </c>
      <c r="F27" s="127"/>
      <c r="G27" s="153"/>
      <c r="H27" s="132"/>
      <c r="I27" s="130"/>
      <c r="J27" s="127" t="s">
        <v>93</v>
      </c>
      <c r="K27" s="153" t="s">
        <v>128</v>
      </c>
      <c r="L27" s="127" t="s">
        <v>94</v>
      </c>
      <c r="M27" s="130">
        <v>40</v>
      </c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 t="s">
        <v>360</v>
      </c>
      <c r="C28" s="157">
        <v>2025</v>
      </c>
      <c r="D28" s="210" t="s">
        <v>94</v>
      </c>
      <c r="E28" s="130">
        <v>40</v>
      </c>
      <c r="F28" s="127" t="s">
        <v>307</v>
      </c>
      <c r="G28" s="157">
        <v>1500</v>
      </c>
      <c r="H28" s="157" t="s">
        <v>94</v>
      </c>
      <c r="I28" s="130">
        <v>40</v>
      </c>
      <c r="J28" s="127" t="s">
        <v>310</v>
      </c>
      <c r="K28" s="157">
        <v>1675</v>
      </c>
      <c r="L28" s="127" t="s">
        <v>94</v>
      </c>
      <c r="M28" s="130">
        <v>40</v>
      </c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/>
      <c r="C29" s="157"/>
      <c r="D29" s="153"/>
      <c r="E29" s="130"/>
      <c r="F29" s="127"/>
      <c r="G29" s="157"/>
      <c r="H29" s="157"/>
      <c r="I29" s="130"/>
      <c r="J29" s="127"/>
      <c r="K29" s="157"/>
      <c r="L29" s="127"/>
      <c r="M29" s="130"/>
      <c r="N29" s="158"/>
      <c r="S29" s="240"/>
      <c r="T29" s="241"/>
      <c r="U29" s="242"/>
    </row>
    <row r="30" spans="1:21" ht="21.75" customHeight="1">
      <c r="A30" s="126" t="s">
        <v>48</v>
      </c>
      <c r="B30" s="127" t="s">
        <v>357</v>
      </c>
      <c r="C30" s="157">
        <v>3675</v>
      </c>
      <c r="D30" s="207" t="s">
        <v>144</v>
      </c>
      <c r="E30" s="130">
        <v>80</v>
      </c>
      <c r="F30" s="127"/>
      <c r="G30" s="157"/>
      <c r="H30" s="157"/>
      <c r="I30" s="130"/>
      <c r="J30" s="127"/>
      <c r="K30" s="157"/>
      <c r="L30" s="127"/>
      <c r="M30" s="130"/>
      <c r="N30" s="158"/>
      <c r="R30" s="161"/>
      <c r="S30" s="159"/>
      <c r="T30" s="160"/>
      <c r="U30" s="160"/>
    </row>
    <row r="31" spans="1:21" ht="21.75" customHeight="1">
      <c r="A31" s="133" t="s">
        <v>39</v>
      </c>
      <c r="B31" s="127"/>
      <c r="C31" s="162">
        <f>SUM(C30+C29+C28+(IF(COUNTBLANK(C27),0,1500)))</f>
        <v>7200</v>
      </c>
      <c r="D31" s="152"/>
      <c r="E31" s="163">
        <f>SUM(E27:E30)</f>
        <v>160</v>
      </c>
      <c r="F31" s="130"/>
      <c r="G31" s="162">
        <f>SUM(G30+G29+G28+(IF(COUNTBLANK(G27),0,1500)))</f>
        <v>1500</v>
      </c>
      <c r="H31" s="162"/>
      <c r="I31" s="163">
        <f>SUM(I27:I30)</f>
        <v>40</v>
      </c>
      <c r="J31" s="152"/>
      <c r="K31" s="162">
        <f>SUM(K30+K29+K28+(IF(COUNTBLANK(K27),0,1500)))</f>
        <v>3175</v>
      </c>
      <c r="L31" s="127"/>
      <c r="M31" s="163">
        <f>SUM(M27:M30)</f>
        <v>80</v>
      </c>
      <c r="N31" s="164"/>
      <c r="S31" s="240" t="s">
        <v>47</v>
      </c>
      <c r="T31" s="241"/>
      <c r="U31" s="242"/>
    </row>
    <row r="32" spans="18:20" ht="12">
      <c r="R32" s="245"/>
      <c r="S32" s="246"/>
      <c r="T32" s="247"/>
    </row>
  </sheetData>
  <sheetProtection/>
  <mergeCells count="44">
    <mergeCell ref="A6:A7"/>
    <mergeCell ref="B6:E7"/>
    <mergeCell ref="F6:I7"/>
    <mergeCell ref="J6:M7"/>
    <mergeCell ref="L8:L9"/>
    <mergeCell ref="B8:B9"/>
    <mergeCell ref="G8:G9"/>
    <mergeCell ref="N6:Q7"/>
    <mergeCell ref="R6:U7"/>
    <mergeCell ref="G1:Q1"/>
    <mergeCell ref="H2:P3"/>
    <mergeCell ref="R2:U3"/>
    <mergeCell ref="H4:P4"/>
    <mergeCell ref="S4:T4"/>
    <mergeCell ref="A1:E5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A8:A9"/>
    <mergeCell ref="C8:C9"/>
    <mergeCell ref="D8:D9"/>
    <mergeCell ref="E8:E9"/>
    <mergeCell ref="F8:F9"/>
    <mergeCell ref="H8:H9"/>
    <mergeCell ref="I8:I9"/>
    <mergeCell ref="J8:J9"/>
    <mergeCell ref="K8:K9"/>
    <mergeCell ref="S31:U31"/>
    <mergeCell ref="O26:Q27"/>
    <mergeCell ref="R28:S28"/>
    <mergeCell ref="S29:U29"/>
    <mergeCell ref="R32:T32"/>
    <mergeCell ref="S8:S9"/>
    <mergeCell ref="T8:T9"/>
    <mergeCell ref="U8:U9"/>
    <mergeCell ref="A16:T16"/>
    <mergeCell ref="R24:T2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6">
      <selection activeCell="S31" sqref="S31:U31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147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59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62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26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182" t="s">
        <v>143</v>
      </c>
      <c r="C10" s="186">
        <v>0.0040663194444444445</v>
      </c>
      <c r="D10" s="184" t="s">
        <v>144</v>
      </c>
      <c r="E10" s="185">
        <v>5</v>
      </c>
      <c r="F10" s="127"/>
      <c r="G10" s="131"/>
      <c r="H10" s="129"/>
      <c r="I10" s="130"/>
      <c r="J10" s="127"/>
      <c r="K10" s="132"/>
      <c r="L10" s="129"/>
      <c r="M10" s="130"/>
      <c r="N10" s="127"/>
      <c r="O10" s="132"/>
      <c r="P10" s="129"/>
      <c r="Q10" s="130"/>
      <c r="R10" s="127"/>
      <c r="S10" s="132"/>
      <c r="T10" s="129"/>
      <c r="U10" s="130"/>
    </row>
    <row r="11" spans="1:21" ht="21.75" customHeight="1">
      <c r="A11" s="126" t="s">
        <v>38</v>
      </c>
      <c r="B11" s="182" t="s">
        <v>201</v>
      </c>
      <c r="C11" s="186">
        <v>0.003999537037037037</v>
      </c>
      <c r="D11" s="184" t="s">
        <v>144</v>
      </c>
      <c r="E11" s="185">
        <v>5</v>
      </c>
      <c r="F11" s="127"/>
      <c r="G11" s="131"/>
      <c r="H11" s="129"/>
      <c r="I11" s="130"/>
      <c r="J11" s="127"/>
      <c r="K11" s="132"/>
      <c r="L11" s="129"/>
      <c r="M11" s="130"/>
      <c r="N11" s="127"/>
      <c r="O11" s="132"/>
      <c r="P11" s="129"/>
      <c r="Q11" s="130"/>
      <c r="R11" s="127"/>
      <c r="S11" s="132"/>
      <c r="T11" s="129"/>
      <c r="U11" s="130"/>
    </row>
    <row r="12" spans="1:21" ht="21.75" customHeight="1">
      <c r="A12" s="126" t="s">
        <v>38</v>
      </c>
      <c r="B12" s="182" t="s">
        <v>377</v>
      </c>
      <c r="C12" s="186">
        <v>0.004337268518518519</v>
      </c>
      <c r="D12" s="184" t="s">
        <v>144</v>
      </c>
      <c r="E12" s="185">
        <v>5</v>
      </c>
      <c r="F12" s="127"/>
      <c r="G12" s="131"/>
      <c r="H12" s="129"/>
      <c r="I12" s="130"/>
      <c r="J12" s="127"/>
      <c r="K12" s="132"/>
      <c r="L12" s="129"/>
      <c r="M12" s="130"/>
      <c r="N12" s="127"/>
      <c r="O12" s="132"/>
      <c r="P12" s="129"/>
      <c r="Q12" s="130"/>
      <c r="R12" s="127"/>
      <c r="S12" s="132"/>
      <c r="T12" s="129"/>
      <c r="U12" s="130"/>
    </row>
    <row r="13" spans="1:21" ht="21.75" customHeight="1">
      <c r="A13" s="126" t="s">
        <v>38</v>
      </c>
      <c r="B13" s="127"/>
      <c r="C13" s="128"/>
      <c r="D13" s="129"/>
      <c r="E13" s="130"/>
      <c r="F13" s="127"/>
      <c r="G13" s="131"/>
      <c r="H13" s="129"/>
      <c r="I13" s="130"/>
      <c r="J13" s="127"/>
      <c r="K13" s="132"/>
      <c r="L13" s="129"/>
      <c r="M13" s="130"/>
      <c r="N13" s="127"/>
      <c r="O13" s="132"/>
      <c r="P13" s="129"/>
      <c r="Q13" s="130"/>
      <c r="R13" s="127"/>
      <c r="S13" s="132"/>
      <c r="T13" s="129"/>
      <c r="U13" s="130"/>
    </row>
    <row r="14" spans="1:21" ht="21.75" customHeight="1">
      <c r="A14" s="126" t="s">
        <v>38</v>
      </c>
      <c r="B14" s="127"/>
      <c r="C14" s="128"/>
      <c r="D14" s="129"/>
      <c r="E14" s="130"/>
      <c r="F14" s="127"/>
      <c r="G14" s="131"/>
      <c r="H14" s="129"/>
      <c r="I14" s="130"/>
      <c r="J14" s="127"/>
      <c r="K14" s="132"/>
      <c r="L14" s="129"/>
      <c r="M14" s="130"/>
      <c r="N14" s="127"/>
      <c r="O14" s="132"/>
      <c r="P14" s="129"/>
      <c r="Q14" s="130"/>
      <c r="R14" s="127"/>
      <c r="S14" s="132"/>
      <c r="T14" s="129"/>
      <c r="U14" s="130"/>
    </row>
    <row r="15" spans="1:21" ht="21.75" customHeight="1">
      <c r="A15" s="133" t="s">
        <v>39</v>
      </c>
      <c r="B15" s="134"/>
      <c r="C15" s="135">
        <f>400*(COUNTA(C10:C14))</f>
        <v>1200</v>
      </c>
      <c r="D15" s="136"/>
      <c r="E15" s="137">
        <f>SUM(E10:E14)</f>
        <v>15</v>
      </c>
      <c r="F15" s="138"/>
      <c r="G15" s="135">
        <f>400*(COUNTA(G10:G14))</f>
        <v>0</v>
      </c>
      <c r="H15" s="138"/>
      <c r="I15" s="137">
        <f>SUM(I10:I14)</f>
        <v>0</v>
      </c>
      <c r="J15" s="138"/>
      <c r="K15" s="135">
        <f>400*(COUNTA(K10:K14))</f>
        <v>0</v>
      </c>
      <c r="L15" s="138"/>
      <c r="M15" s="137">
        <f>SUM(M10:M14)</f>
        <v>0</v>
      </c>
      <c r="N15" s="138"/>
      <c r="O15" s="135">
        <f>400*(COUNTA(O10:O14))</f>
        <v>0</v>
      </c>
      <c r="P15" s="138"/>
      <c r="Q15" s="137">
        <f>SUM(Q10:Q14)</f>
        <v>0</v>
      </c>
      <c r="R15" s="138"/>
      <c r="S15" s="135">
        <f>400*(COUNTA(S10:S14))</f>
        <v>0</v>
      </c>
      <c r="T15" s="138"/>
      <c r="U15" s="139">
        <f>SUM(U10:U14)</f>
        <v>0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82" t="s">
        <v>200</v>
      </c>
      <c r="C17" s="186">
        <v>0.008232986111111111</v>
      </c>
      <c r="D17" s="184" t="s">
        <v>144</v>
      </c>
      <c r="E17" s="185">
        <v>10</v>
      </c>
      <c r="F17" s="127"/>
      <c r="G17" s="131"/>
      <c r="H17" s="129"/>
      <c r="I17" s="130"/>
      <c r="J17" s="127"/>
      <c r="K17" s="131"/>
      <c r="L17" s="129"/>
      <c r="M17" s="130"/>
      <c r="N17" s="127"/>
      <c r="O17" s="131"/>
      <c r="P17" s="141"/>
      <c r="Q17" s="130"/>
      <c r="R17" s="127"/>
      <c r="S17" s="131"/>
      <c r="T17" s="141"/>
      <c r="U17" s="130"/>
    </row>
    <row r="18" spans="1:21" ht="21.75" customHeight="1">
      <c r="A18" s="140" t="s">
        <v>40</v>
      </c>
      <c r="B18" s="127"/>
      <c r="C18" s="131"/>
      <c r="D18" s="129"/>
      <c r="E18" s="130"/>
      <c r="F18" s="127"/>
      <c r="G18" s="131"/>
      <c r="H18" s="129"/>
      <c r="I18" s="130"/>
      <c r="J18" s="127"/>
      <c r="K18" s="131"/>
      <c r="L18" s="129"/>
      <c r="M18" s="130"/>
      <c r="N18" s="127"/>
      <c r="O18" s="131"/>
      <c r="P18" s="129"/>
      <c r="Q18" s="130"/>
      <c r="R18" s="127"/>
      <c r="S18" s="131"/>
      <c r="T18" s="129"/>
      <c r="U18" s="130"/>
    </row>
    <row r="19" spans="1:21" ht="21.75" customHeight="1">
      <c r="A19" s="140" t="s">
        <v>40</v>
      </c>
      <c r="B19" s="127"/>
      <c r="C19" s="131"/>
      <c r="D19" s="129"/>
      <c r="E19" s="130"/>
      <c r="F19" s="127"/>
      <c r="G19" s="131"/>
      <c r="H19" s="129"/>
      <c r="I19" s="130"/>
      <c r="J19" s="127"/>
      <c r="K19" s="131"/>
      <c r="L19" s="129"/>
      <c r="M19" s="130"/>
      <c r="N19" s="127"/>
      <c r="O19" s="131"/>
      <c r="P19" s="129"/>
      <c r="Q19" s="130"/>
      <c r="R19" s="127"/>
      <c r="S19" s="131"/>
      <c r="T19" s="129"/>
      <c r="U19" s="130"/>
    </row>
    <row r="20" spans="1:21" ht="21.75" customHeight="1">
      <c r="A20" s="140" t="s">
        <v>40</v>
      </c>
      <c r="B20" s="127"/>
      <c r="C20" s="131"/>
      <c r="D20" s="129"/>
      <c r="E20" s="130"/>
      <c r="F20" s="127"/>
      <c r="G20" s="131"/>
      <c r="H20" s="129"/>
      <c r="I20" s="130"/>
      <c r="J20" s="127"/>
      <c r="K20" s="131"/>
      <c r="L20" s="129"/>
      <c r="M20" s="130"/>
      <c r="N20" s="127"/>
      <c r="O20" s="131"/>
      <c r="P20" s="129"/>
      <c r="Q20" s="130"/>
      <c r="R20" s="127"/>
      <c r="S20" s="131"/>
      <c r="T20" s="129"/>
      <c r="U20" s="130"/>
    </row>
    <row r="21" spans="1:21" ht="21.75" customHeight="1">
      <c r="A21" s="140" t="s">
        <v>40</v>
      </c>
      <c r="B21" s="127"/>
      <c r="C21" s="131"/>
      <c r="D21" s="129"/>
      <c r="E21" s="130"/>
      <c r="F21" s="127"/>
      <c r="G21" s="131"/>
      <c r="H21" s="129"/>
      <c r="I21" s="130"/>
      <c r="J21" s="127"/>
      <c r="K21" s="131"/>
      <c r="L21" s="129"/>
      <c r="M21" s="130"/>
      <c r="N21" s="127"/>
      <c r="O21" s="131"/>
      <c r="P21" s="129"/>
      <c r="Q21" s="130"/>
      <c r="R21" s="127"/>
      <c r="S21" s="131"/>
      <c r="T21" s="129"/>
      <c r="U21" s="130"/>
    </row>
    <row r="22" spans="1:21" ht="21.75" customHeight="1">
      <c r="A22" s="133" t="s">
        <v>39</v>
      </c>
      <c r="B22" s="142"/>
      <c r="C22" s="135">
        <f>800*(COUNTA(C17:C21))</f>
        <v>800</v>
      </c>
      <c r="D22" s="142"/>
      <c r="E22" s="139">
        <f>SUM(E17:E21)</f>
        <v>10</v>
      </c>
      <c r="F22" s="142"/>
      <c r="G22" s="135">
        <f>800*(COUNTA(G17:G21))</f>
        <v>0</v>
      </c>
      <c r="H22" s="142"/>
      <c r="I22" s="139">
        <f>SUM(I17:I21)</f>
        <v>0</v>
      </c>
      <c r="J22" s="142"/>
      <c r="K22" s="135">
        <f>800*(COUNTA(K17:K21))</f>
        <v>0</v>
      </c>
      <c r="L22" s="142"/>
      <c r="M22" s="139">
        <f>SUM(M17:M21)</f>
        <v>0</v>
      </c>
      <c r="N22" s="142"/>
      <c r="O22" s="135">
        <f>800*(COUNTA(O17:O21))</f>
        <v>0</v>
      </c>
      <c r="P22" s="142"/>
      <c r="Q22" s="139">
        <f>SUM(Q17:Q21)</f>
        <v>0</v>
      </c>
      <c r="R22" s="142"/>
      <c r="S22" s="135">
        <f>800*(COUNTA(S17:S21))</f>
        <v>0</v>
      </c>
      <c r="T22" s="142"/>
      <c r="U22" s="139">
        <f>SUM(U17:U21)</f>
        <v>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105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5.25</v>
      </c>
      <c r="S26" s="151"/>
      <c r="T26" s="150" t="s">
        <v>6</v>
      </c>
    </row>
    <row r="27" spans="1:20" ht="21.75" customHeight="1">
      <c r="A27" s="126" t="s">
        <v>44</v>
      </c>
      <c r="B27" s="127" t="s">
        <v>215</v>
      </c>
      <c r="C27" s="132">
        <v>0.01756550925925926</v>
      </c>
      <c r="D27" s="152" t="s">
        <v>144</v>
      </c>
      <c r="E27" s="130">
        <v>40</v>
      </c>
      <c r="F27" s="127"/>
      <c r="G27" s="153"/>
      <c r="H27" s="132"/>
      <c r="I27" s="130"/>
      <c r="J27" s="127"/>
      <c r="K27" s="153"/>
      <c r="L27" s="127"/>
      <c r="M27" s="130"/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 t="s">
        <v>215</v>
      </c>
      <c r="C28" s="157">
        <v>1750</v>
      </c>
      <c r="D28" s="152" t="s">
        <v>144</v>
      </c>
      <c r="E28" s="130">
        <v>40</v>
      </c>
      <c r="F28" s="127"/>
      <c r="G28" s="157"/>
      <c r="H28" s="157"/>
      <c r="I28" s="130"/>
      <c r="J28" s="127"/>
      <c r="K28" s="157"/>
      <c r="L28" s="127"/>
      <c r="M28" s="130"/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/>
      <c r="C29" s="157"/>
      <c r="D29" s="153"/>
      <c r="E29" s="130"/>
      <c r="F29" s="127"/>
      <c r="G29" s="157"/>
      <c r="H29" s="157"/>
      <c r="I29" s="130"/>
      <c r="J29" s="127"/>
      <c r="K29" s="157"/>
      <c r="L29" s="127"/>
      <c r="M29" s="130"/>
      <c r="N29" s="158"/>
      <c r="S29" s="240"/>
      <c r="T29" s="241"/>
      <c r="U29" s="242"/>
    </row>
    <row r="30" spans="1:21" ht="21.75" customHeight="1">
      <c r="A30" s="126" t="s">
        <v>48</v>
      </c>
      <c r="B30" s="127"/>
      <c r="C30" s="157"/>
      <c r="D30" s="153"/>
      <c r="E30" s="130"/>
      <c r="F30" s="127"/>
      <c r="G30" s="157"/>
      <c r="H30" s="157"/>
      <c r="I30" s="130"/>
      <c r="J30" s="127"/>
      <c r="K30" s="157"/>
      <c r="L30" s="127"/>
      <c r="M30" s="130"/>
      <c r="N30" s="158"/>
      <c r="R30" s="161"/>
      <c r="S30" s="159"/>
      <c r="T30" s="160"/>
      <c r="U30" s="160"/>
    </row>
    <row r="31" spans="1:21" ht="21.75" customHeight="1">
      <c r="A31" s="133" t="s">
        <v>39</v>
      </c>
      <c r="B31" s="127"/>
      <c r="C31" s="162">
        <f>SUM(C30+C29+C28+(IF(COUNTBLANK(C27),0,1500)))</f>
        <v>3250</v>
      </c>
      <c r="D31" s="152"/>
      <c r="E31" s="163">
        <f>SUM(E27:E30)</f>
        <v>80</v>
      </c>
      <c r="F31" s="130"/>
      <c r="G31" s="162">
        <f>SUM(G30+G29+G28+(IF(COUNTBLANK(G27),0,1500)))</f>
        <v>0</v>
      </c>
      <c r="H31" s="162"/>
      <c r="I31" s="163">
        <f>SUM(I27:I30)</f>
        <v>0</v>
      </c>
      <c r="J31" s="152"/>
      <c r="K31" s="162">
        <f>SUM(K30+K29+K28+(IF(COUNTBLANK(K27),0,1500)))</f>
        <v>0</v>
      </c>
      <c r="L31" s="127"/>
      <c r="M31" s="163">
        <f>SUM(M27:M30)</f>
        <v>0</v>
      </c>
      <c r="N31" s="164"/>
      <c r="S31" s="240" t="s">
        <v>47</v>
      </c>
      <c r="T31" s="241"/>
      <c r="U31" s="242"/>
    </row>
    <row r="32" spans="18:20" ht="12">
      <c r="R32" s="245"/>
      <c r="S32" s="246"/>
      <c r="T32" s="247"/>
    </row>
  </sheetData>
  <sheetProtection/>
  <mergeCells count="44">
    <mergeCell ref="O26:Q27"/>
    <mergeCell ref="R28:S28"/>
    <mergeCell ref="S29:U2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G8:G9"/>
    <mergeCell ref="H8:H9"/>
    <mergeCell ref="I8:I9"/>
    <mergeCell ref="J8:J9"/>
    <mergeCell ref="K8:K9"/>
    <mergeCell ref="L8:L9"/>
    <mergeCell ref="J6:M7"/>
    <mergeCell ref="N6:Q7"/>
    <mergeCell ref="R6:U7"/>
    <mergeCell ref="A8:A9"/>
    <mergeCell ref="B8:B9"/>
    <mergeCell ref="C8:C9"/>
    <mergeCell ref="D8:D9"/>
    <mergeCell ref="E8:E9"/>
    <mergeCell ref="F8:F9"/>
    <mergeCell ref="R8:R9"/>
    <mergeCell ref="S31:U31"/>
    <mergeCell ref="A1:E5"/>
    <mergeCell ref="G1:Q1"/>
    <mergeCell ref="H2:P3"/>
    <mergeCell ref="R2:U3"/>
    <mergeCell ref="H4:P4"/>
    <mergeCell ref="S4:T4"/>
    <mergeCell ref="A6:A7"/>
    <mergeCell ref="B6:E7"/>
    <mergeCell ref="F6:I7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1">
      <selection activeCell="S31" sqref="S31:U31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18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59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62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26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127" t="s">
        <v>119</v>
      </c>
      <c r="C10" s="128">
        <v>0.005487615740740741</v>
      </c>
      <c r="D10" s="129" t="s">
        <v>94</v>
      </c>
      <c r="E10" s="130">
        <v>5</v>
      </c>
      <c r="F10" s="127" t="s">
        <v>129</v>
      </c>
      <c r="G10" s="131">
        <v>0.006241898148148148</v>
      </c>
      <c r="H10" s="129" t="s">
        <v>94</v>
      </c>
      <c r="I10" s="130">
        <v>5</v>
      </c>
      <c r="J10" s="127" t="s">
        <v>119</v>
      </c>
      <c r="K10" s="132">
        <v>0.006034490740740742</v>
      </c>
      <c r="L10" s="129" t="s">
        <v>94</v>
      </c>
      <c r="M10" s="130">
        <v>5</v>
      </c>
      <c r="N10" s="127"/>
      <c r="O10" s="132"/>
      <c r="P10" s="129"/>
      <c r="Q10" s="130"/>
      <c r="R10" s="127" t="s">
        <v>129</v>
      </c>
      <c r="S10" s="132">
        <v>0.006288194444444444</v>
      </c>
      <c r="T10" s="129" t="s">
        <v>94</v>
      </c>
      <c r="U10" s="130">
        <v>5</v>
      </c>
    </row>
    <row r="11" spans="1:21" ht="21.75" customHeight="1">
      <c r="A11" s="126" t="s">
        <v>38</v>
      </c>
      <c r="B11" s="127" t="s">
        <v>150</v>
      </c>
      <c r="C11" s="128">
        <v>0.005373958333333334</v>
      </c>
      <c r="D11" s="129" t="s">
        <v>94</v>
      </c>
      <c r="E11" s="130">
        <v>5</v>
      </c>
      <c r="F11" s="127" t="s">
        <v>152</v>
      </c>
      <c r="G11" s="131">
        <v>0.006058564814814815</v>
      </c>
      <c r="H11" s="129" t="s">
        <v>94</v>
      </c>
      <c r="I11" s="130">
        <v>5</v>
      </c>
      <c r="J11" s="127" t="s">
        <v>151</v>
      </c>
      <c r="K11" s="132">
        <v>0.005990509259259259</v>
      </c>
      <c r="L11" s="129" t="s">
        <v>94</v>
      </c>
      <c r="M11" s="130">
        <v>5</v>
      </c>
      <c r="N11" s="127"/>
      <c r="O11" s="132"/>
      <c r="P11" s="129"/>
      <c r="Q11" s="130"/>
      <c r="R11" s="127" t="s">
        <v>153</v>
      </c>
      <c r="S11" s="132">
        <v>0.006034027777777778</v>
      </c>
      <c r="T11" s="129" t="s">
        <v>94</v>
      </c>
      <c r="U11" s="130">
        <v>5</v>
      </c>
    </row>
    <row r="12" spans="1:21" ht="21.75" customHeight="1">
      <c r="A12" s="126" t="s">
        <v>38</v>
      </c>
      <c r="B12" s="127" t="s">
        <v>186</v>
      </c>
      <c r="C12" s="128">
        <v>0.005371180555555555</v>
      </c>
      <c r="D12" s="129" t="s">
        <v>94</v>
      </c>
      <c r="E12" s="130">
        <v>5</v>
      </c>
      <c r="F12" s="127" t="s">
        <v>186</v>
      </c>
      <c r="G12" s="131">
        <v>0.00615162037037037</v>
      </c>
      <c r="H12" s="129" t="s">
        <v>94</v>
      </c>
      <c r="I12" s="130">
        <v>5</v>
      </c>
      <c r="J12" s="127" t="s">
        <v>187</v>
      </c>
      <c r="K12" s="132">
        <v>0.005879166666666665</v>
      </c>
      <c r="L12" s="129" t="s">
        <v>94</v>
      </c>
      <c r="M12" s="130">
        <v>5</v>
      </c>
      <c r="N12" s="127"/>
      <c r="O12" s="132"/>
      <c r="P12" s="129"/>
      <c r="Q12" s="130"/>
      <c r="R12" s="127" t="s">
        <v>181</v>
      </c>
      <c r="S12" s="132">
        <v>0.006162037037037036</v>
      </c>
      <c r="T12" s="129" t="s">
        <v>94</v>
      </c>
      <c r="U12" s="130">
        <v>5</v>
      </c>
    </row>
    <row r="13" spans="1:21" ht="21.75" customHeight="1">
      <c r="A13" s="126" t="s">
        <v>38</v>
      </c>
      <c r="B13" s="127" t="s">
        <v>233</v>
      </c>
      <c r="C13" s="128">
        <v>0.005384722222222222</v>
      </c>
      <c r="D13" s="129" t="s">
        <v>94</v>
      </c>
      <c r="E13" s="130">
        <v>5</v>
      </c>
      <c r="F13" s="127" t="s">
        <v>228</v>
      </c>
      <c r="G13" s="131">
        <v>0.006244212962962963</v>
      </c>
      <c r="H13" s="129" t="s">
        <v>94</v>
      </c>
      <c r="I13" s="130">
        <v>5</v>
      </c>
      <c r="J13" s="127" t="s">
        <v>245</v>
      </c>
      <c r="K13" s="132">
        <v>0.005991550925925925</v>
      </c>
      <c r="L13" s="129" t="s">
        <v>94</v>
      </c>
      <c r="M13" s="130">
        <v>5</v>
      </c>
      <c r="N13" s="127"/>
      <c r="O13" s="132"/>
      <c r="P13" s="129"/>
      <c r="Q13" s="130"/>
      <c r="R13" s="127" t="s">
        <v>190</v>
      </c>
      <c r="S13" s="132">
        <v>0.006073148148148148</v>
      </c>
      <c r="T13" s="129" t="s">
        <v>94</v>
      </c>
      <c r="U13" s="130">
        <v>5</v>
      </c>
    </row>
    <row r="14" spans="1:21" ht="21.75" customHeight="1">
      <c r="A14" s="126" t="s">
        <v>38</v>
      </c>
      <c r="B14" s="127" t="s">
        <v>272</v>
      </c>
      <c r="C14" s="128">
        <v>0.005338773148148148</v>
      </c>
      <c r="D14" s="129" t="s">
        <v>94</v>
      </c>
      <c r="E14" s="130">
        <v>5</v>
      </c>
      <c r="F14" s="127" t="s">
        <v>272</v>
      </c>
      <c r="G14" s="131">
        <v>0.0061528935185185185</v>
      </c>
      <c r="H14" s="129" t="s">
        <v>94</v>
      </c>
      <c r="I14" s="130">
        <v>5</v>
      </c>
      <c r="J14" s="127" t="s">
        <v>272</v>
      </c>
      <c r="K14" s="132">
        <v>0.005964930555555556</v>
      </c>
      <c r="L14" s="129" t="s">
        <v>94</v>
      </c>
      <c r="M14" s="130">
        <v>5</v>
      </c>
      <c r="N14" s="127"/>
      <c r="O14" s="132"/>
      <c r="P14" s="129"/>
      <c r="Q14" s="130"/>
      <c r="R14" s="127" t="s">
        <v>228</v>
      </c>
      <c r="S14" s="132">
        <v>0.00607962962962963</v>
      </c>
      <c r="T14" s="129" t="s">
        <v>94</v>
      </c>
      <c r="U14" s="130">
        <v>5</v>
      </c>
    </row>
    <row r="15" spans="1:21" ht="21.75" customHeight="1">
      <c r="A15" s="133" t="s">
        <v>39</v>
      </c>
      <c r="B15" s="134"/>
      <c r="C15" s="135">
        <f>400*(COUNTA(C10:C14))</f>
        <v>2000</v>
      </c>
      <c r="D15" s="136"/>
      <c r="E15" s="137">
        <f>SUM(E10:E14)</f>
        <v>25</v>
      </c>
      <c r="F15" s="138"/>
      <c r="G15" s="135">
        <f>400*(COUNTA(G10:G14))</f>
        <v>2000</v>
      </c>
      <c r="H15" s="138"/>
      <c r="I15" s="137">
        <f>SUM(I10:I14)</f>
        <v>25</v>
      </c>
      <c r="J15" s="138"/>
      <c r="K15" s="135">
        <f>400*(COUNTA(K10:K14))</f>
        <v>2000</v>
      </c>
      <c r="L15" s="138"/>
      <c r="M15" s="137">
        <f>SUM(M10:M14)</f>
        <v>25</v>
      </c>
      <c r="N15" s="138"/>
      <c r="O15" s="135">
        <f>400*(COUNTA(O10:O14))</f>
        <v>0</v>
      </c>
      <c r="P15" s="138"/>
      <c r="Q15" s="137">
        <f>SUM(Q10:Q14)</f>
        <v>0</v>
      </c>
      <c r="R15" s="138"/>
      <c r="S15" s="135">
        <f>400*(COUNTA(S10:S14))</f>
        <v>2000</v>
      </c>
      <c r="T15" s="138"/>
      <c r="U15" s="139">
        <f>SUM(U10:U14)</f>
        <v>25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27" t="s">
        <v>138</v>
      </c>
      <c r="C17" s="131">
        <v>0.01108599537037037</v>
      </c>
      <c r="D17" s="129" t="s">
        <v>94</v>
      </c>
      <c r="E17" s="130">
        <v>10</v>
      </c>
      <c r="F17" s="127" t="s">
        <v>119</v>
      </c>
      <c r="G17" s="131">
        <v>0.012524305555555554</v>
      </c>
      <c r="H17" s="129" t="s">
        <v>94</v>
      </c>
      <c r="I17" s="130">
        <v>10</v>
      </c>
      <c r="J17" s="127" t="s">
        <v>129</v>
      </c>
      <c r="K17" s="131">
        <v>0.01274375</v>
      </c>
      <c r="L17" s="129" t="s">
        <v>94</v>
      </c>
      <c r="M17" s="130">
        <v>10</v>
      </c>
      <c r="N17" s="127"/>
      <c r="O17" s="131"/>
      <c r="P17" s="141"/>
      <c r="Q17" s="130"/>
      <c r="R17" s="127" t="s">
        <v>142</v>
      </c>
      <c r="S17" s="131">
        <v>0.013186921296296296</v>
      </c>
      <c r="T17" s="141" t="s">
        <v>94</v>
      </c>
      <c r="U17" s="130">
        <v>10</v>
      </c>
    </row>
    <row r="18" spans="1:21" ht="21.75" customHeight="1">
      <c r="A18" s="140" t="s">
        <v>40</v>
      </c>
      <c r="B18" s="127" t="s">
        <v>151</v>
      </c>
      <c r="C18" s="131">
        <v>0.010731365740740741</v>
      </c>
      <c r="D18" s="129" t="s">
        <v>94</v>
      </c>
      <c r="E18" s="130">
        <v>10</v>
      </c>
      <c r="F18" s="127" t="s">
        <v>150</v>
      </c>
      <c r="G18" s="131">
        <v>0.012702199074074072</v>
      </c>
      <c r="H18" s="129" t="s">
        <v>94</v>
      </c>
      <c r="I18" s="130">
        <v>10</v>
      </c>
      <c r="J18" s="127" t="s">
        <v>158</v>
      </c>
      <c r="K18" s="131">
        <v>0.012053356481481483</v>
      </c>
      <c r="L18" s="129" t="s">
        <v>94</v>
      </c>
      <c r="M18" s="130">
        <v>10</v>
      </c>
      <c r="N18" s="127"/>
      <c r="O18" s="131"/>
      <c r="P18" s="129"/>
      <c r="Q18" s="130"/>
      <c r="R18" s="127" t="s">
        <v>154</v>
      </c>
      <c r="S18" s="131">
        <v>0.013185879629629629</v>
      </c>
      <c r="T18" s="129" t="s">
        <v>94</v>
      </c>
      <c r="U18" s="130">
        <v>10</v>
      </c>
    </row>
    <row r="19" spans="1:21" ht="21.75" customHeight="1">
      <c r="A19" s="140" t="s">
        <v>40</v>
      </c>
      <c r="B19" s="127" t="s">
        <v>186</v>
      </c>
      <c r="C19" s="131">
        <v>0.01106412037037037</v>
      </c>
      <c r="D19" s="129" t="s">
        <v>94</v>
      </c>
      <c r="E19" s="130">
        <v>10</v>
      </c>
      <c r="F19" s="127" t="s">
        <v>177</v>
      </c>
      <c r="G19" s="131">
        <v>0.01269849537037037</v>
      </c>
      <c r="H19" s="129" t="s">
        <v>94</v>
      </c>
      <c r="I19" s="130">
        <v>10</v>
      </c>
      <c r="J19" s="127" t="s">
        <v>181</v>
      </c>
      <c r="K19" s="131">
        <v>0.012017476851851852</v>
      </c>
      <c r="L19" s="129" t="s">
        <v>94</v>
      </c>
      <c r="M19" s="130">
        <v>10</v>
      </c>
      <c r="N19" s="127"/>
      <c r="O19" s="131"/>
      <c r="P19" s="129"/>
      <c r="Q19" s="130"/>
      <c r="R19" s="127" t="s">
        <v>194</v>
      </c>
      <c r="S19" s="131">
        <v>0.01316261574074074</v>
      </c>
      <c r="T19" s="129" t="s">
        <v>94</v>
      </c>
      <c r="U19" s="130">
        <v>10</v>
      </c>
    </row>
    <row r="20" spans="1:21" ht="21.75" customHeight="1">
      <c r="A20" s="140" t="s">
        <v>40</v>
      </c>
      <c r="B20" s="127" t="s">
        <v>233</v>
      </c>
      <c r="C20" s="131">
        <v>0.012262037037037037</v>
      </c>
      <c r="D20" s="129" t="s">
        <v>94</v>
      </c>
      <c r="E20" s="130">
        <v>10</v>
      </c>
      <c r="F20" s="127" t="s">
        <v>187</v>
      </c>
      <c r="G20" s="131">
        <v>0.01257222222222222</v>
      </c>
      <c r="H20" s="129" t="s">
        <v>94</v>
      </c>
      <c r="I20" s="130">
        <v>10</v>
      </c>
      <c r="J20" s="127" t="s">
        <v>190</v>
      </c>
      <c r="K20" s="131">
        <v>0.012455555555555555</v>
      </c>
      <c r="L20" s="129" t="s">
        <v>94</v>
      </c>
      <c r="M20" s="130">
        <v>10</v>
      </c>
      <c r="N20" s="127"/>
      <c r="O20" s="131"/>
      <c r="P20" s="129"/>
      <c r="Q20" s="130"/>
      <c r="R20" s="127" t="s">
        <v>241</v>
      </c>
      <c r="S20" s="131">
        <v>0.0130375</v>
      </c>
      <c r="T20" s="129" t="s">
        <v>94</v>
      </c>
      <c r="U20" s="130">
        <v>10</v>
      </c>
    </row>
    <row r="21" spans="1:21" ht="21.75" customHeight="1">
      <c r="A21" s="140" t="s">
        <v>40</v>
      </c>
      <c r="B21" s="127" t="s">
        <v>342</v>
      </c>
      <c r="C21" s="131">
        <v>0.010881828703703703</v>
      </c>
      <c r="D21" s="129" t="s">
        <v>94</v>
      </c>
      <c r="E21" s="130">
        <v>10</v>
      </c>
      <c r="F21" s="127" t="s">
        <v>244</v>
      </c>
      <c r="G21" s="131">
        <v>0.012294560185185184</v>
      </c>
      <c r="H21" s="129" t="s">
        <v>94</v>
      </c>
      <c r="I21" s="130">
        <v>10</v>
      </c>
      <c r="J21" s="127" t="s">
        <v>228</v>
      </c>
      <c r="K21" s="131">
        <v>0.012112384259259262</v>
      </c>
      <c r="L21" s="129" t="s">
        <v>94</v>
      </c>
      <c r="M21" s="130">
        <v>10</v>
      </c>
      <c r="N21" s="127"/>
      <c r="O21" s="131"/>
      <c r="P21" s="129"/>
      <c r="Q21" s="130"/>
      <c r="R21" s="127" t="s">
        <v>271</v>
      </c>
      <c r="S21" s="131">
        <v>0.012815046296296297</v>
      </c>
      <c r="T21" s="129" t="s">
        <v>94</v>
      </c>
      <c r="U21" s="130">
        <v>10</v>
      </c>
    </row>
    <row r="22" spans="1:21" ht="21.75" customHeight="1">
      <c r="A22" s="133" t="s">
        <v>39</v>
      </c>
      <c r="B22" s="142"/>
      <c r="C22" s="135">
        <f>800*(COUNTA(C17:C21))</f>
        <v>4000</v>
      </c>
      <c r="D22" s="142"/>
      <c r="E22" s="139">
        <f>SUM(E17:E21)</f>
        <v>50</v>
      </c>
      <c r="F22" s="142"/>
      <c r="G22" s="135">
        <f>800*(COUNTA(G17:G21))</f>
        <v>4000</v>
      </c>
      <c r="H22" s="142"/>
      <c r="I22" s="139">
        <f>SUM(I17:I21)</f>
        <v>50</v>
      </c>
      <c r="J22" s="142"/>
      <c r="K22" s="135">
        <f>800*(COUNTA(K17:K21))</f>
        <v>4000</v>
      </c>
      <c r="L22" s="142"/>
      <c r="M22" s="139">
        <f>SUM(M17:M21)</f>
        <v>50</v>
      </c>
      <c r="N22" s="142"/>
      <c r="O22" s="135">
        <f>800*(COUNTA(O17:O21))</f>
        <v>0</v>
      </c>
      <c r="P22" s="142"/>
      <c r="Q22" s="139">
        <f>SUM(Q17:Q21)</f>
        <v>0</v>
      </c>
      <c r="R22" s="142"/>
      <c r="S22" s="135">
        <f>800*(COUNTA(S17:S21))</f>
        <v>4000</v>
      </c>
      <c r="T22" s="142"/>
      <c r="U22" s="139">
        <f>SUM(U17:U21)</f>
        <v>50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930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46.575</v>
      </c>
      <c r="S26" s="151"/>
      <c r="T26" s="150" t="s">
        <v>6</v>
      </c>
    </row>
    <row r="27" spans="1:20" ht="21.75" customHeight="1">
      <c r="A27" s="126" t="s">
        <v>44</v>
      </c>
      <c r="B27" s="127" t="s">
        <v>162</v>
      </c>
      <c r="C27" s="132">
        <v>0.020489699074074077</v>
      </c>
      <c r="D27" s="152" t="s">
        <v>94</v>
      </c>
      <c r="E27" s="130">
        <v>40</v>
      </c>
      <c r="F27" s="127" t="s">
        <v>339</v>
      </c>
      <c r="G27" s="207" t="s">
        <v>340</v>
      </c>
      <c r="H27" s="208" t="s">
        <v>94</v>
      </c>
      <c r="I27" s="130">
        <v>40</v>
      </c>
      <c r="J27" s="214" t="s">
        <v>339</v>
      </c>
      <c r="K27" s="215" t="s">
        <v>340</v>
      </c>
      <c r="L27" s="216" t="s">
        <v>94</v>
      </c>
      <c r="M27" s="217">
        <v>40</v>
      </c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 t="s">
        <v>155</v>
      </c>
      <c r="C28" s="157">
        <v>1525</v>
      </c>
      <c r="D28" s="152" t="s">
        <v>94</v>
      </c>
      <c r="E28" s="130">
        <v>40</v>
      </c>
      <c r="F28" s="127" t="s">
        <v>192</v>
      </c>
      <c r="G28" s="157">
        <v>1275</v>
      </c>
      <c r="H28" s="157" t="s">
        <v>94</v>
      </c>
      <c r="I28" s="130">
        <v>40</v>
      </c>
      <c r="J28" s="127" t="s">
        <v>192</v>
      </c>
      <c r="K28" s="157">
        <v>1300</v>
      </c>
      <c r="L28" s="127" t="s">
        <v>94</v>
      </c>
      <c r="M28" s="130">
        <v>40</v>
      </c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 t="s">
        <v>204</v>
      </c>
      <c r="C29" s="157">
        <v>2175</v>
      </c>
      <c r="D29" s="153" t="s">
        <v>94</v>
      </c>
      <c r="E29" s="130">
        <v>50</v>
      </c>
      <c r="F29" s="127" t="s">
        <v>236</v>
      </c>
      <c r="G29" s="157">
        <v>1925</v>
      </c>
      <c r="H29" s="157" t="s">
        <v>94</v>
      </c>
      <c r="I29" s="130">
        <v>50</v>
      </c>
      <c r="J29" s="127" t="s">
        <v>250</v>
      </c>
      <c r="K29" s="157">
        <v>1950</v>
      </c>
      <c r="L29" s="127" t="s">
        <v>94</v>
      </c>
      <c r="M29" s="130">
        <v>50</v>
      </c>
      <c r="N29" s="158"/>
      <c r="S29" s="240"/>
      <c r="T29" s="241"/>
      <c r="U29" s="242"/>
    </row>
    <row r="30" spans="1:21" ht="21.75" customHeight="1">
      <c r="A30" s="126" t="s">
        <v>48</v>
      </c>
      <c r="B30" s="127" t="s">
        <v>163</v>
      </c>
      <c r="C30" s="157">
        <v>2900</v>
      </c>
      <c r="D30" s="153" t="s">
        <v>94</v>
      </c>
      <c r="E30" s="130">
        <v>80</v>
      </c>
      <c r="F30" s="127" t="s">
        <v>231</v>
      </c>
      <c r="G30" s="157">
        <v>2525</v>
      </c>
      <c r="H30" s="157" t="s">
        <v>94</v>
      </c>
      <c r="I30" s="130">
        <v>80</v>
      </c>
      <c r="J30" s="127" t="s">
        <v>253</v>
      </c>
      <c r="K30" s="157">
        <v>2500</v>
      </c>
      <c r="L30" s="127" t="s">
        <v>94</v>
      </c>
      <c r="M30" s="130">
        <v>80</v>
      </c>
      <c r="N30" s="158"/>
      <c r="R30" s="161"/>
      <c r="S30" s="243"/>
      <c r="T30" s="244"/>
      <c r="U30" s="244"/>
    </row>
    <row r="31" spans="1:21" ht="21.75" customHeight="1">
      <c r="A31" s="133" t="s">
        <v>39</v>
      </c>
      <c r="B31" s="127"/>
      <c r="C31" s="162">
        <f>SUM(C30+C29+C28+(IF(COUNTBLANK(C27),0,1500)))</f>
        <v>8100</v>
      </c>
      <c r="D31" s="152"/>
      <c r="E31" s="163">
        <f>SUM(E27:E30)</f>
        <v>210</v>
      </c>
      <c r="F31" s="130"/>
      <c r="G31" s="162">
        <f>SUM(G30+G29+G28+(IF(COUNTBLANK(G27),0,1500)))</f>
        <v>7225</v>
      </c>
      <c r="H31" s="162"/>
      <c r="I31" s="163">
        <f>SUM(I27:I30)</f>
        <v>210</v>
      </c>
      <c r="J31" s="152"/>
      <c r="K31" s="162">
        <f>SUM(K30+K29+K28+(IF(COUNTBLANK(K27),0,1500)))</f>
        <v>7250</v>
      </c>
      <c r="L31" s="127"/>
      <c r="M31" s="163">
        <f>SUM(M27:M30)</f>
        <v>210</v>
      </c>
      <c r="N31" s="164"/>
      <c r="S31" s="240" t="s">
        <v>47</v>
      </c>
      <c r="T31" s="241"/>
      <c r="U31" s="242"/>
    </row>
    <row r="32" spans="18:20" ht="12">
      <c r="R32" s="245"/>
      <c r="S32" s="246"/>
      <c r="T32" s="247"/>
    </row>
  </sheetData>
  <sheetProtection/>
  <mergeCells count="45">
    <mergeCell ref="G8:G9"/>
    <mergeCell ref="L8:L9"/>
    <mergeCell ref="G1:Q1"/>
    <mergeCell ref="A6:A7"/>
    <mergeCell ref="B6:E7"/>
    <mergeCell ref="F6:I7"/>
    <mergeCell ref="J6:M7"/>
    <mergeCell ref="N6:Q7"/>
    <mergeCell ref="A1:E5"/>
    <mergeCell ref="B8:B9"/>
    <mergeCell ref="R6:U7"/>
    <mergeCell ref="H2:P3"/>
    <mergeCell ref="R2:U3"/>
    <mergeCell ref="H4:P4"/>
    <mergeCell ref="S4:T4"/>
    <mergeCell ref="R8:R9"/>
    <mergeCell ref="I8:I9"/>
    <mergeCell ref="H8:H9"/>
    <mergeCell ref="J8:J9"/>
    <mergeCell ref="F8:F9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S31:U31"/>
    <mergeCell ref="R32:T32"/>
    <mergeCell ref="S8:S9"/>
    <mergeCell ref="T8:T9"/>
    <mergeCell ref="U8:U9"/>
    <mergeCell ref="A16:T16"/>
    <mergeCell ref="A8:A9"/>
    <mergeCell ref="C8:C9"/>
    <mergeCell ref="D8:D9"/>
    <mergeCell ref="E8:E9"/>
    <mergeCell ref="R24:T24"/>
    <mergeCell ref="K8:K9"/>
    <mergeCell ref="O26:Q27"/>
    <mergeCell ref="R28:S28"/>
    <mergeCell ref="S29:U29"/>
    <mergeCell ref="S30:U30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6">
      <selection activeCell="S31" sqref="S31:U31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108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59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62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26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182" t="s">
        <v>143</v>
      </c>
      <c r="C10" s="186">
        <v>0.003932523148148148</v>
      </c>
      <c r="D10" s="184" t="s">
        <v>144</v>
      </c>
      <c r="E10" s="185">
        <v>5</v>
      </c>
      <c r="F10" s="127" t="s">
        <v>174</v>
      </c>
      <c r="G10" s="131">
        <v>0.005373148148148149</v>
      </c>
      <c r="H10" s="129" t="s">
        <v>94</v>
      </c>
      <c r="I10" s="130">
        <v>5</v>
      </c>
      <c r="J10" s="127" t="s">
        <v>185</v>
      </c>
      <c r="K10" s="132">
        <v>0.0044122685185185185</v>
      </c>
      <c r="L10" s="129" t="s">
        <v>94</v>
      </c>
      <c r="M10" s="130">
        <v>5</v>
      </c>
      <c r="N10" s="127" t="s">
        <v>169</v>
      </c>
      <c r="O10" s="132">
        <v>0.005362731481481481</v>
      </c>
      <c r="P10" s="129" t="s">
        <v>94</v>
      </c>
      <c r="Q10" s="130">
        <v>5</v>
      </c>
      <c r="R10" s="127" t="s">
        <v>182</v>
      </c>
      <c r="S10" s="132">
        <v>0.004666319444444444</v>
      </c>
      <c r="T10" s="129" t="s">
        <v>94</v>
      </c>
      <c r="U10" s="130">
        <v>5</v>
      </c>
    </row>
    <row r="11" spans="1:21" ht="21.75" customHeight="1">
      <c r="A11" s="126" t="s">
        <v>38</v>
      </c>
      <c r="B11" s="127" t="s">
        <v>182</v>
      </c>
      <c r="C11" s="128">
        <v>0.004255902777777778</v>
      </c>
      <c r="D11" s="129" t="s">
        <v>94</v>
      </c>
      <c r="E11" s="130">
        <v>5</v>
      </c>
      <c r="F11" s="127" t="s">
        <v>239</v>
      </c>
      <c r="G11" s="131">
        <v>0.005454398148148148</v>
      </c>
      <c r="H11" s="129" t="s">
        <v>94</v>
      </c>
      <c r="I11" s="130">
        <v>5</v>
      </c>
      <c r="J11" s="127" t="s">
        <v>239</v>
      </c>
      <c r="K11" s="132">
        <v>0.004328009259259259</v>
      </c>
      <c r="L11" s="129" t="s">
        <v>94</v>
      </c>
      <c r="M11" s="130">
        <v>5</v>
      </c>
      <c r="N11" s="127" t="s">
        <v>193</v>
      </c>
      <c r="O11" s="132">
        <v>0.005071064814814815</v>
      </c>
      <c r="P11" s="129" t="s">
        <v>94</v>
      </c>
      <c r="Q11" s="130">
        <v>5</v>
      </c>
      <c r="R11" s="127" t="s">
        <v>242</v>
      </c>
      <c r="S11" s="132">
        <v>0.004614699074074074</v>
      </c>
      <c r="T11" s="129" t="s">
        <v>94</v>
      </c>
      <c r="U11" s="130">
        <v>5</v>
      </c>
    </row>
    <row r="12" spans="1:21" ht="21.75" customHeight="1">
      <c r="A12" s="126" t="s">
        <v>38</v>
      </c>
      <c r="B12" s="127" t="s">
        <v>251</v>
      </c>
      <c r="C12" s="128">
        <v>0.0041700231481481475</v>
      </c>
      <c r="D12" s="129" t="s">
        <v>94</v>
      </c>
      <c r="E12" s="130">
        <v>5</v>
      </c>
      <c r="F12" s="127" t="s">
        <v>287</v>
      </c>
      <c r="G12" s="131">
        <v>0.00530162037037037</v>
      </c>
      <c r="H12" s="129" t="s">
        <v>94</v>
      </c>
      <c r="I12" s="130">
        <v>5</v>
      </c>
      <c r="J12" s="127" t="s">
        <v>273</v>
      </c>
      <c r="K12" s="132">
        <v>0.004510069444444444</v>
      </c>
      <c r="L12" s="129" t="s">
        <v>94</v>
      </c>
      <c r="M12" s="130">
        <v>5</v>
      </c>
      <c r="N12" s="127" t="s">
        <v>273</v>
      </c>
      <c r="O12" s="132">
        <v>0.005481597222222222</v>
      </c>
      <c r="P12" s="129" t="s">
        <v>94</v>
      </c>
      <c r="Q12" s="130">
        <v>5</v>
      </c>
      <c r="R12" s="127" t="s">
        <v>275</v>
      </c>
      <c r="S12" s="132">
        <v>0.004733333333333333</v>
      </c>
      <c r="T12" s="129" t="s">
        <v>94</v>
      </c>
      <c r="U12" s="130">
        <v>5</v>
      </c>
    </row>
    <row r="13" spans="1:21" ht="21.75" customHeight="1">
      <c r="A13" s="126" t="s">
        <v>38</v>
      </c>
      <c r="B13" s="127" t="s">
        <v>319</v>
      </c>
      <c r="C13" s="128">
        <v>0.004433796296296296</v>
      </c>
      <c r="D13" s="129" t="s">
        <v>94</v>
      </c>
      <c r="E13" s="130">
        <v>5</v>
      </c>
      <c r="F13" s="127" t="s">
        <v>319</v>
      </c>
      <c r="G13" s="131">
        <v>0.005533217592592592</v>
      </c>
      <c r="H13" s="129" t="s">
        <v>94</v>
      </c>
      <c r="I13" s="130">
        <v>5</v>
      </c>
      <c r="J13" s="127" t="s">
        <v>333</v>
      </c>
      <c r="K13" s="132">
        <v>0.004721412037037037</v>
      </c>
      <c r="L13" s="129" t="s">
        <v>94</v>
      </c>
      <c r="M13" s="130">
        <v>5</v>
      </c>
      <c r="N13" s="127" t="s">
        <v>337</v>
      </c>
      <c r="O13" s="132">
        <v>0.0058081018518518525</v>
      </c>
      <c r="P13" s="129" t="s">
        <v>94</v>
      </c>
      <c r="Q13" s="130">
        <v>5</v>
      </c>
      <c r="R13" s="127" t="s">
        <v>369</v>
      </c>
      <c r="S13" s="132">
        <v>0.004370254629629629</v>
      </c>
      <c r="T13" s="129" t="s">
        <v>94</v>
      </c>
      <c r="U13" s="130">
        <v>5</v>
      </c>
    </row>
    <row r="14" spans="1:21" ht="21.75" customHeight="1">
      <c r="A14" s="126" t="s">
        <v>38</v>
      </c>
      <c r="B14" s="127" t="s">
        <v>355</v>
      </c>
      <c r="C14" s="128">
        <v>0.004256597222222222</v>
      </c>
      <c r="D14" s="129" t="s">
        <v>94</v>
      </c>
      <c r="E14" s="130">
        <v>5</v>
      </c>
      <c r="F14" s="127" t="s">
        <v>369</v>
      </c>
      <c r="G14" s="131">
        <v>0.005440972222222222</v>
      </c>
      <c r="H14" s="129" t="s">
        <v>94</v>
      </c>
      <c r="I14" s="130">
        <v>5</v>
      </c>
      <c r="J14" s="127" t="s">
        <v>379</v>
      </c>
      <c r="K14" s="132">
        <v>0.0045120370370370375</v>
      </c>
      <c r="L14" s="129" t="s">
        <v>94</v>
      </c>
      <c r="M14" s="130">
        <v>5</v>
      </c>
      <c r="N14" s="127" t="s">
        <v>388</v>
      </c>
      <c r="O14" s="132">
        <v>0.0053049768518518515</v>
      </c>
      <c r="P14" s="129" t="s">
        <v>94</v>
      </c>
      <c r="Q14" s="130">
        <v>5</v>
      </c>
      <c r="R14" s="127" t="s">
        <v>355</v>
      </c>
      <c r="S14" s="132">
        <v>0.004847106481481482</v>
      </c>
      <c r="T14" s="129" t="s">
        <v>94</v>
      </c>
      <c r="U14" s="130">
        <v>5</v>
      </c>
    </row>
    <row r="15" spans="1:21" ht="21.75" customHeight="1">
      <c r="A15" s="133" t="s">
        <v>39</v>
      </c>
      <c r="B15" s="134"/>
      <c r="C15" s="135">
        <f>400*(COUNTA(C10:C14))</f>
        <v>2000</v>
      </c>
      <c r="D15" s="136"/>
      <c r="E15" s="137">
        <f>SUM(E10:E14)</f>
        <v>25</v>
      </c>
      <c r="F15" s="138"/>
      <c r="G15" s="135">
        <f>400*(COUNTA(G10:G14))</f>
        <v>2000</v>
      </c>
      <c r="H15" s="138"/>
      <c r="I15" s="137">
        <f>SUM(I10:I14)</f>
        <v>25</v>
      </c>
      <c r="J15" s="138"/>
      <c r="K15" s="135">
        <f>400*(COUNTA(K10:K14))</f>
        <v>2000</v>
      </c>
      <c r="L15" s="138"/>
      <c r="M15" s="137">
        <f>SUM(M10:M14)</f>
        <v>25</v>
      </c>
      <c r="N15" s="138"/>
      <c r="O15" s="135">
        <f>400*(COUNTA(O10:O14))</f>
        <v>2000</v>
      </c>
      <c r="P15" s="138"/>
      <c r="Q15" s="137">
        <f>SUM(Q10:Q14)</f>
        <v>25</v>
      </c>
      <c r="R15" s="138"/>
      <c r="S15" s="135">
        <f>400*(COUNTA(S10:S14))</f>
        <v>2000</v>
      </c>
      <c r="T15" s="138"/>
      <c r="U15" s="139">
        <f>SUM(U10:U14)</f>
        <v>25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27" t="s">
        <v>93</v>
      </c>
      <c r="C17" s="131">
        <v>0.008641435185185186</v>
      </c>
      <c r="D17" s="129" t="s">
        <v>94</v>
      </c>
      <c r="E17" s="130">
        <v>10</v>
      </c>
      <c r="F17" s="127" t="s">
        <v>193</v>
      </c>
      <c r="G17" s="131">
        <v>0.010991666666666665</v>
      </c>
      <c r="H17" s="129" t="s">
        <v>94</v>
      </c>
      <c r="I17" s="130">
        <v>10</v>
      </c>
      <c r="J17" s="127" t="s">
        <v>93</v>
      </c>
      <c r="K17" s="131">
        <v>0.009447685185185186</v>
      </c>
      <c r="L17" s="129" t="s">
        <v>94</v>
      </c>
      <c r="M17" s="130">
        <v>10</v>
      </c>
      <c r="N17" s="127" t="s">
        <v>174</v>
      </c>
      <c r="O17" s="131">
        <v>0.011135763888888888</v>
      </c>
      <c r="P17" s="141" t="s">
        <v>94</v>
      </c>
      <c r="Q17" s="130">
        <v>10</v>
      </c>
      <c r="R17" s="127" t="s">
        <v>185</v>
      </c>
      <c r="S17" s="131">
        <v>0.009719560185185185</v>
      </c>
      <c r="T17" s="141" t="s">
        <v>94</v>
      </c>
      <c r="U17" s="130">
        <v>10</v>
      </c>
    </row>
    <row r="18" spans="1:21" ht="21.75" customHeight="1">
      <c r="A18" s="140" t="s">
        <v>40</v>
      </c>
      <c r="B18" s="127" t="s">
        <v>239</v>
      </c>
      <c r="C18" s="131">
        <v>0.00876875</v>
      </c>
      <c r="D18" s="129" t="s">
        <v>94</v>
      </c>
      <c r="E18" s="130">
        <v>10</v>
      </c>
      <c r="F18" s="127" t="s">
        <v>239</v>
      </c>
      <c r="G18" s="131">
        <v>0.01102199074074074</v>
      </c>
      <c r="H18" s="129" t="s">
        <v>94</v>
      </c>
      <c r="I18" s="130">
        <v>10</v>
      </c>
      <c r="J18" s="127" t="s">
        <v>169</v>
      </c>
      <c r="K18" s="131">
        <v>0.009467592592592592</v>
      </c>
      <c r="L18" s="129" t="s">
        <v>94</v>
      </c>
      <c r="M18" s="130">
        <v>10</v>
      </c>
      <c r="N18" s="127" t="s">
        <v>206</v>
      </c>
      <c r="O18" s="131">
        <v>0.01086550925925926</v>
      </c>
      <c r="P18" s="129" t="s">
        <v>94</v>
      </c>
      <c r="Q18" s="130">
        <v>10</v>
      </c>
      <c r="R18" s="127" t="s">
        <v>242</v>
      </c>
      <c r="S18" s="131">
        <v>0.009762731481481482</v>
      </c>
      <c r="T18" s="129" t="s">
        <v>94</v>
      </c>
      <c r="U18" s="130">
        <v>10</v>
      </c>
    </row>
    <row r="19" spans="1:21" ht="21.75" customHeight="1">
      <c r="A19" s="140" t="s">
        <v>40</v>
      </c>
      <c r="B19" s="127" t="s">
        <v>323</v>
      </c>
      <c r="C19" s="131">
        <v>0.00921875</v>
      </c>
      <c r="D19" s="129" t="s">
        <v>94</v>
      </c>
      <c r="E19" s="130">
        <v>10</v>
      </c>
      <c r="F19" s="127" t="s">
        <v>273</v>
      </c>
      <c r="G19" s="131">
        <v>0.011124421296296295</v>
      </c>
      <c r="H19" s="129" t="s">
        <v>94</v>
      </c>
      <c r="I19" s="130">
        <v>10</v>
      </c>
      <c r="J19" s="127" t="s">
        <v>242</v>
      </c>
      <c r="K19" s="131">
        <v>0.009041203703703704</v>
      </c>
      <c r="L19" s="129" t="s">
        <v>94</v>
      </c>
      <c r="M19" s="130">
        <v>10</v>
      </c>
      <c r="N19" s="127" t="s">
        <v>251</v>
      </c>
      <c r="O19" s="131">
        <v>0.011157060185185185</v>
      </c>
      <c r="P19" s="129" t="s">
        <v>94</v>
      </c>
      <c r="Q19" s="130">
        <v>10</v>
      </c>
      <c r="R19" s="127" t="s">
        <v>327</v>
      </c>
      <c r="S19" s="131">
        <v>0.010371875</v>
      </c>
      <c r="T19" s="129" t="s">
        <v>94</v>
      </c>
      <c r="U19" s="130">
        <v>10</v>
      </c>
    </row>
    <row r="20" spans="1:21" ht="21.75" customHeight="1">
      <c r="A20" s="140" t="s">
        <v>40</v>
      </c>
      <c r="B20" s="127" t="s">
        <v>337</v>
      </c>
      <c r="C20" s="131">
        <v>0.009012615740740741</v>
      </c>
      <c r="D20" s="129" t="s">
        <v>94</v>
      </c>
      <c r="E20" s="130">
        <v>10</v>
      </c>
      <c r="F20" s="127" t="s">
        <v>345</v>
      </c>
      <c r="G20" s="131">
        <v>0.011358101851851854</v>
      </c>
      <c r="H20" s="129" t="s">
        <v>94</v>
      </c>
      <c r="I20" s="130">
        <v>10</v>
      </c>
      <c r="J20" s="127" t="s">
        <v>345</v>
      </c>
      <c r="K20" s="131">
        <v>0.009324652777777777</v>
      </c>
      <c r="L20" s="129" t="s">
        <v>94</v>
      </c>
      <c r="M20" s="130">
        <v>10</v>
      </c>
      <c r="N20" s="127" t="s">
        <v>345</v>
      </c>
      <c r="O20" s="131">
        <v>0.012093402777777778</v>
      </c>
      <c r="P20" s="129" t="s">
        <v>94</v>
      </c>
      <c r="Q20" s="130">
        <v>10</v>
      </c>
      <c r="R20" s="127" t="s">
        <v>369</v>
      </c>
      <c r="S20" s="131">
        <v>0.010086458333333333</v>
      </c>
      <c r="T20" s="129" t="s">
        <v>94</v>
      </c>
      <c r="U20" s="130">
        <v>10</v>
      </c>
    </row>
    <row r="21" spans="1:21" ht="21.75" customHeight="1">
      <c r="A21" s="140" t="s">
        <v>40</v>
      </c>
      <c r="B21" s="127" t="s">
        <v>388</v>
      </c>
      <c r="C21" s="131">
        <v>0.00869039351851852</v>
      </c>
      <c r="D21" s="129" t="s">
        <v>94</v>
      </c>
      <c r="E21" s="130">
        <v>10</v>
      </c>
      <c r="F21" s="127" t="s">
        <v>379</v>
      </c>
      <c r="G21" s="131">
        <v>0.010976273148148148</v>
      </c>
      <c r="H21" s="129" t="s">
        <v>94</v>
      </c>
      <c r="I21" s="130">
        <v>10</v>
      </c>
      <c r="J21" s="127" t="s">
        <v>355</v>
      </c>
      <c r="K21" s="131">
        <v>0.009515046296296296</v>
      </c>
      <c r="L21" s="129" t="s">
        <v>94</v>
      </c>
      <c r="M21" s="130">
        <v>10</v>
      </c>
      <c r="N21" s="127" t="s">
        <v>355</v>
      </c>
      <c r="O21" s="131">
        <v>0.011743750000000002</v>
      </c>
      <c r="P21" s="129" t="s">
        <v>94</v>
      </c>
      <c r="Q21" s="130">
        <v>10</v>
      </c>
      <c r="R21" s="127" t="s">
        <v>379</v>
      </c>
      <c r="S21" s="131">
        <v>0.009555902777777778</v>
      </c>
      <c r="T21" s="129" t="s">
        <v>94</v>
      </c>
      <c r="U21" s="130">
        <v>10</v>
      </c>
    </row>
    <row r="22" spans="1:21" ht="21.75" customHeight="1">
      <c r="A22" s="133" t="s">
        <v>39</v>
      </c>
      <c r="B22" s="142"/>
      <c r="C22" s="135">
        <f>800*(COUNTA(C17:C21))</f>
        <v>4000</v>
      </c>
      <c r="D22" s="142"/>
      <c r="E22" s="139">
        <f>SUM(E17:E21)</f>
        <v>50</v>
      </c>
      <c r="F22" s="142"/>
      <c r="G22" s="135">
        <f>800*(COUNTA(G17:G21))</f>
        <v>4000</v>
      </c>
      <c r="H22" s="142"/>
      <c r="I22" s="139">
        <f>SUM(I17:I21)</f>
        <v>50</v>
      </c>
      <c r="J22" s="142"/>
      <c r="K22" s="135">
        <f>800*(COUNTA(K17:K21))</f>
        <v>4000</v>
      </c>
      <c r="L22" s="142"/>
      <c r="M22" s="139">
        <f>SUM(M17:M21)</f>
        <v>50</v>
      </c>
      <c r="N22" s="142"/>
      <c r="O22" s="135">
        <f>800*(COUNTA(O17:O21))</f>
        <v>4000</v>
      </c>
      <c r="P22" s="142"/>
      <c r="Q22" s="139">
        <f>SUM(Q17:Q21)</f>
        <v>50</v>
      </c>
      <c r="R22" s="142"/>
      <c r="S22" s="135">
        <f>800*(COUNTA(S17:S21))</f>
        <v>4000</v>
      </c>
      <c r="T22" s="142"/>
      <c r="U22" s="139">
        <f>SUM(U17:U21)</f>
        <v>50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1005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56.075</v>
      </c>
      <c r="S26" s="151"/>
      <c r="T26" s="150" t="s">
        <v>6</v>
      </c>
    </row>
    <row r="27" spans="1:20" ht="21.75" customHeight="1">
      <c r="A27" s="126" t="s">
        <v>44</v>
      </c>
      <c r="B27" s="127" t="s">
        <v>156</v>
      </c>
      <c r="C27" s="132">
        <v>0.016311805555555555</v>
      </c>
      <c r="D27" s="152" t="s">
        <v>94</v>
      </c>
      <c r="E27" s="130">
        <v>40</v>
      </c>
      <c r="F27" s="127" t="s">
        <v>333</v>
      </c>
      <c r="G27" s="207" t="s">
        <v>336</v>
      </c>
      <c r="H27" s="208" t="s">
        <v>94</v>
      </c>
      <c r="I27" s="130">
        <v>40</v>
      </c>
      <c r="J27" s="127" t="s">
        <v>182</v>
      </c>
      <c r="K27" s="153" t="s">
        <v>184</v>
      </c>
      <c r="L27" s="127" t="s">
        <v>94</v>
      </c>
      <c r="M27" s="130">
        <v>40</v>
      </c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 t="s">
        <v>376</v>
      </c>
      <c r="C28" s="157">
        <v>1800</v>
      </c>
      <c r="D28" s="210" t="s">
        <v>94</v>
      </c>
      <c r="E28" s="130">
        <v>40</v>
      </c>
      <c r="F28" s="127" t="s">
        <v>327</v>
      </c>
      <c r="G28" s="157">
        <v>1450</v>
      </c>
      <c r="H28" s="206" t="s">
        <v>94</v>
      </c>
      <c r="I28" s="130">
        <v>40</v>
      </c>
      <c r="J28" s="127" t="s">
        <v>323</v>
      </c>
      <c r="K28" s="157">
        <v>1600</v>
      </c>
      <c r="L28" s="127" t="s">
        <v>94</v>
      </c>
      <c r="M28" s="130">
        <v>40</v>
      </c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 t="s">
        <v>287</v>
      </c>
      <c r="C29" s="157">
        <v>2675</v>
      </c>
      <c r="D29" s="153" t="s">
        <v>94</v>
      </c>
      <c r="E29" s="130">
        <v>50</v>
      </c>
      <c r="F29" s="127" t="s">
        <v>275</v>
      </c>
      <c r="G29" s="157">
        <v>2175</v>
      </c>
      <c r="H29" s="127" t="s">
        <v>94</v>
      </c>
      <c r="I29" s="130">
        <v>50</v>
      </c>
      <c r="J29" s="127" t="s">
        <v>343</v>
      </c>
      <c r="K29" s="157">
        <v>2375</v>
      </c>
      <c r="L29" s="127" t="s">
        <v>94</v>
      </c>
      <c r="M29" s="130">
        <v>50</v>
      </c>
      <c r="N29" s="158"/>
      <c r="S29" s="240"/>
      <c r="T29" s="241"/>
      <c r="U29" s="242"/>
    </row>
    <row r="30" spans="1:21" ht="21.75" customHeight="1">
      <c r="A30" s="126" t="s">
        <v>48</v>
      </c>
      <c r="B30" s="127" t="s">
        <v>215</v>
      </c>
      <c r="C30" s="157">
        <v>3550</v>
      </c>
      <c r="D30" s="153" t="s">
        <v>144</v>
      </c>
      <c r="E30" s="130">
        <v>80</v>
      </c>
      <c r="F30" s="127" t="s">
        <v>350</v>
      </c>
      <c r="G30" s="157">
        <v>2950</v>
      </c>
      <c r="H30" s="206" t="s">
        <v>94</v>
      </c>
      <c r="I30" s="130">
        <v>80</v>
      </c>
      <c r="J30" s="127" t="s">
        <v>215</v>
      </c>
      <c r="K30" s="157">
        <v>3000</v>
      </c>
      <c r="L30" s="127" t="s">
        <v>144</v>
      </c>
      <c r="M30" s="130">
        <v>80</v>
      </c>
      <c r="N30" s="158"/>
      <c r="R30" s="161"/>
      <c r="S30" s="159"/>
      <c r="T30" s="160"/>
      <c r="U30" s="160"/>
    </row>
    <row r="31" spans="1:21" ht="21.75" customHeight="1">
      <c r="A31" s="133" t="s">
        <v>39</v>
      </c>
      <c r="B31" s="127"/>
      <c r="C31" s="162">
        <f>SUM(C30+C29+C28+(IF(COUNTBLANK(C27),0,1500)))</f>
        <v>9525</v>
      </c>
      <c r="D31" s="152"/>
      <c r="E31" s="163">
        <f>SUM(E27:E30)</f>
        <v>210</v>
      </c>
      <c r="F31" s="130"/>
      <c r="G31" s="162">
        <f>SUM(G30+G29+G28+(IF(COUNTBLANK(G27),0,1500)))</f>
        <v>8075</v>
      </c>
      <c r="H31" s="162"/>
      <c r="I31" s="163">
        <f>SUM(I27:I30)</f>
        <v>210</v>
      </c>
      <c r="J31" s="152"/>
      <c r="K31" s="162">
        <f>SUM(K30+K29+K28+(IF(COUNTBLANK(K27),0,1500)))</f>
        <v>8475</v>
      </c>
      <c r="L31" s="127"/>
      <c r="M31" s="163">
        <f>SUM(M27:M30)</f>
        <v>210</v>
      </c>
      <c r="N31" s="164"/>
      <c r="S31" s="240" t="s">
        <v>47</v>
      </c>
      <c r="T31" s="241"/>
      <c r="U31" s="242"/>
    </row>
    <row r="32" spans="18:20" ht="12">
      <c r="R32" s="245"/>
      <c r="S32" s="246"/>
      <c r="T32" s="247"/>
    </row>
  </sheetData>
  <sheetProtection/>
  <mergeCells count="44">
    <mergeCell ref="A6:A7"/>
    <mergeCell ref="B6:E7"/>
    <mergeCell ref="F6:I7"/>
    <mergeCell ref="J6:M7"/>
    <mergeCell ref="L8:L9"/>
    <mergeCell ref="B8:B9"/>
    <mergeCell ref="G8:G9"/>
    <mergeCell ref="N6:Q7"/>
    <mergeCell ref="R6:U7"/>
    <mergeCell ref="G1:Q1"/>
    <mergeCell ref="H2:P3"/>
    <mergeCell ref="R2:U3"/>
    <mergeCell ref="H4:P4"/>
    <mergeCell ref="S4:T4"/>
    <mergeCell ref="A1:E5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A8:A9"/>
    <mergeCell ref="C8:C9"/>
    <mergeCell ref="D8:D9"/>
    <mergeCell ref="E8:E9"/>
    <mergeCell ref="F8:F9"/>
    <mergeCell ref="H8:H9"/>
    <mergeCell ref="I8:I9"/>
    <mergeCell ref="J8:J9"/>
    <mergeCell ref="K8:K9"/>
    <mergeCell ref="S31:U31"/>
    <mergeCell ref="O26:Q27"/>
    <mergeCell ref="R28:S28"/>
    <mergeCell ref="S29:U29"/>
    <mergeCell ref="R32:T32"/>
    <mergeCell ref="S8:S9"/>
    <mergeCell ref="T8:T9"/>
    <mergeCell ref="U8:U9"/>
    <mergeCell ref="A16:T16"/>
    <mergeCell ref="R24:T2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3">
      <selection activeCell="S31" sqref="S31:U31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100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59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62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26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127" t="s">
        <v>93</v>
      </c>
      <c r="C10" s="128">
        <v>0.004879861111111112</v>
      </c>
      <c r="D10" s="129" t="s">
        <v>94</v>
      </c>
      <c r="E10" s="130">
        <v>5</v>
      </c>
      <c r="F10" s="127" t="s">
        <v>129</v>
      </c>
      <c r="G10" s="131">
        <v>0.006202083333333333</v>
      </c>
      <c r="H10" s="129" t="s">
        <v>94</v>
      </c>
      <c r="I10" s="130">
        <v>5</v>
      </c>
      <c r="J10" s="127" t="s">
        <v>119</v>
      </c>
      <c r="K10" s="132">
        <v>0.005556597222222222</v>
      </c>
      <c r="L10" s="129" t="s">
        <v>94</v>
      </c>
      <c r="M10" s="130">
        <v>5</v>
      </c>
      <c r="N10" s="127" t="s">
        <v>137</v>
      </c>
      <c r="O10" s="132">
        <v>0.007557523148148149</v>
      </c>
      <c r="P10" s="129" t="s">
        <v>94</v>
      </c>
      <c r="Q10" s="130">
        <v>5</v>
      </c>
      <c r="R10" s="127" t="s">
        <v>129</v>
      </c>
      <c r="S10" s="132">
        <v>0.005801851851851852</v>
      </c>
      <c r="T10" s="129" t="s">
        <v>94</v>
      </c>
      <c r="U10" s="130">
        <v>5</v>
      </c>
    </row>
    <row r="11" spans="1:21" ht="21.75" customHeight="1">
      <c r="A11" s="126" t="s">
        <v>38</v>
      </c>
      <c r="B11" s="127" t="s">
        <v>153</v>
      </c>
      <c r="C11" s="128">
        <v>0.004618287037037037</v>
      </c>
      <c r="D11" s="129" t="s">
        <v>94</v>
      </c>
      <c r="E11" s="130">
        <v>5</v>
      </c>
      <c r="F11" s="127" t="s">
        <v>153</v>
      </c>
      <c r="G11" s="131">
        <v>0.006059837962962962</v>
      </c>
      <c r="H11" s="129" t="s">
        <v>94</v>
      </c>
      <c r="I11" s="130">
        <v>5</v>
      </c>
      <c r="J11" s="127" t="s">
        <v>153</v>
      </c>
      <c r="K11" s="131">
        <v>0.005567592592592593</v>
      </c>
      <c r="L11" s="129" t="s">
        <v>94</v>
      </c>
      <c r="M11" s="130">
        <v>5</v>
      </c>
      <c r="N11" s="127" t="s">
        <v>156</v>
      </c>
      <c r="O11" s="132">
        <v>0.007524537037037037</v>
      </c>
      <c r="P11" s="129" t="s">
        <v>94</v>
      </c>
      <c r="Q11" s="130">
        <v>5</v>
      </c>
      <c r="R11" s="127" t="s">
        <v>182</v>
      </c>
      <c r="S11" s="132">
        <v>0.005577546296296296</v>
      </c>
      <c r="T11" s="129" t="s">
        <v>94</v>
      </c>
      <c r="U11" s="130">
        <v>5</v>
      </c>
    </row>
    <row r="12" spans="1:21" ht="21.75" customHeight="1">
      <c r="A12" s="126" t="s">
        <v>38</v>
      </c>
      <c r="B12" s="127" t="s">
        <v>181</v>
      </c>
      <c r="C12" s="128">
        <v>0.004666319444444444</v>
      </c>
      <c r="D12" s="129" t="s">
        <v>94</v>
      </c>
      <c r="E12" s="130">
        <v>5</v>
      </c>
      <c r="F12" s="127" t="s">
        <v>174</v>
      </c>
      <c r="G12" s="131">
        <v>0.006283217592592593</v>
      </c>
      <c r="H12" s="129" t="s">
        <v>94</v>
      </c>
      <c r="I12" s="130">
        <v>5</v>
      </c>
      <c r="J12" s="127" t="s">
        <v>169</v>
      </c>
      <c r="K12" s="132">
        <v>0.005643055555555555</v>
      </c>
      <c r="L12" s="129" t="s">
        <v>94</v>
      </c>
      <c r="M12" s="130">
        <v>5</v>
      </c>
      <c r="N12" s="127" t="s">
        <v>181</v>
      </c>
      <c r="O12" s="132">
        <v>0.007070254629629629</v>
      </c>
      <c r="P12" s="129" t="s">
        <v>94</v>
      </c>
      <c r="Q12" s="130">
        <v>5</v>
      </c>
      <c r="R12" s="127" t="s">
        <v>186</v>
      </c>
      <c r="S12" s="132">
        <v>0.005500231481481482</v>
      </c>
      <c r="T12" s="129" t="s">
        <v>94</v>
      </c>
      <c r="U12" s="130">
        <v>5</v>
      </c>
    </row>
    <row r="13" spans="1:21" ht="21.75" customHeight="1">
      <c r="A13" s="126" t="s">
        <v>38</v>
      </c>
      <c r="B13" s="127" t="s">
        <v>315</v>
      </c>
      <c r="C13" s="128">
        <v>0.0049989583333333336</v>
      </c>
      <c r="D13" s="129" t="s">
        <v>94</v>
      </c>
      <c r="E13" s="130">
        <v>5</v>
      </c>
      <c r="F13" s="127" t="s">
        <v>190</v>
      </c>
      <c r="G13" s="131">
        <v>0.00593599537037037</v>
      </c>
      <c r="H13" s="129" t="s">
        <v>94</v>
      </c>
      <c r="I13" s="130">
        <v>5</v>
      </c>
      <c r="J13" s="127" t="s">
        <v>272</v>
      </c>
      <c r="K13" s="132">
        <v>0.005424652777777777</v>
      </c>
      <c r="L13" s="129" t="s">
        <v>94</v>
      </c>
      <c r="M13" s="130">
        <v>5</v>
      </c>
      <c r="N13" s="127" t="s">
        <v>326</v>
      </c>
      <c r="O13" s="132">
        <v>0.007384722222222222</v>
      </c>
      <c r="P13" s="129" t="s">
        <v>94</v>
      </c>
      <c r="Q13" s="130">
        <v>5</v>
      </c>
      <c r="R13" s="127" t="s">
        <v>272</v>
      </c>
      <c r="S13" s="132">
        <v>0.00583599537037037</v>
      </c>
      <c r="T13" s="129" t="s">
        <v>94</v>
      </c>
      <c r="U13" s="130">
        <v>5</v>
      </c>
    </row>
    <row r="14" spans="1:21" ht="21.75" customHeight="1">
      <c r="A14" s="126" t="s">
        <v>38</v>
      </c>
      <c r="B14" s="127" t="s">
        <v>347</v>
      </c>
      <c r="C14" s="209" t="s">
        <v>348</v>
      </c>
      <c r="D14" s="129" t="s">
        <v>94</v>
      </c>
      <c r="E14" s="130">
        <v>5</v>
      </c>
      <c r="F14" s="127" t="s">
        <v>215</v>
      </c>
      <c r="G14" s="131">
        <v>0.006871643518518519</v>
      </c>
      <c r="H14" s="129" t="s">
        <v>144</v>
      </c>
      <c r="I14" s="130">
        <v>5</v>
      </c>
      <c r="J14" s="127" t="s">
        <v>356</v>
      </c>
      <c r="K14" s="132">
        <v>0.005504513888888889</v>
      </c>
      <c r="L14" s="129" t="s">
        <v>94</v>
      </c>
      <c r="M14" s="130">
        <v>5</v>
      </c>
      <c r="N14" s="127" t="s">
        <v>361</v>
      </c>
      <c r="O14" s="132">
        <v>0.0073392361111111115</v>
      </c>
      <c r="P14" s="129" t="s">
        <v>94</v>
      </c>
      <c r="Q14" s="130">
        <v>5</v>
      </c>
      <c r="R14" s="127" t="s">
        <v>353</v>
      </c>
      <c r="S14" s="132">
        <v>0.005722337962962964</v>
      </c>
      <c r="T14" s="129" t="s">
        <v>94</v>
      </c>
      <c r="U14" s="130">
        <v>5</v>
      </c>
    </row>
    <row r="15" spans="1:21" ht="21.75" customHeight="1">
      <c r="A15" s="133" t="s">
        <v>39</v>
      </c>
      <c r="B15" s="134"/>
      <c r="C15" s="135">
        <f>400*(COUNTA(C10:C14))</f>
        <v>2000</v>
      </c>
      <c r="D15" s="136"/>
      <c r="E15" s="137">
        <f>SUM(E10:E14)</f>
        <v>25</v>
      </c>
      <c r="F15" s="138"/>
      <c r="G15" s="135">
        <f>400*(COUNTA(G10:G14))</f>
        <v>2000</v>
      </c>
      <c r="H15" s="138"/>
      <c r="I15" s="137">
        <f>SUM(I10:I14)</f>
        <v>25</v>
      </c>
      <c r="J15" s="138"/>
      <c r="K15" s="135">
        <f>400*(COUNTA(K10:K14))</f>
        <v>2000</v>
      </c>
      <c r="L15" s="138"/>
      <c r="M15" s="137">
        <f>SUM(M10:M14)</f>
        <v>25</v>
      </c>
      <c r="N15" s="138"/>
      <c r="O15" s="135">
        <f>400*(COUNTA(O10:O14))</f>
        <v>2000</v>
      </c>
      <c r="P15" s="138"/>
      <c r="Q15" s="137">
        <f>SUM(Q10:Q14)</f>
        <v>25</v>
      </c>
      <c r="R15" s="138"/>
      <c r="S15" s="135">
        <f>400*(COUNTA(S10:S14))</f>
        <v>2000</v>
      </c>
      <c r="T15" s="138"/>
      <c r="U15" s="139">
        <f>SUM(U10:U14)</f>
        <v>25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27" t="s">
        <v>119</v>
      </c>
      <c r="C17" s="131">
        <v>0.009986574074074073</v>
      </c>
      <c r="D17" s="129" t="s">
        <v>94</v>
      </c>
      <c r="E17" s="130">
        <v>10</v>
      </c>
      <c r="F17" s="127" t="s">
        <v>137</v>
      </c>
      <c r="G17" s="131">
        <v>0.012876041666666666</v>
      </c>
      <c r="H17" s="129" t="s">
        <v>94</v>
      </c>
      <c r="I17" s="130">
        <v>10</v>
      </c>
      <c r="J17" s="127" t="s">
        <v>93</v>
      </c>
      <c r="K17" s="131">
        <v>0.01165636574074074</v>
      </c>
      <c r="L17" s="129" t="s">
        <v>94</v>
      </c>
      <c r="M17" s="130">
        <v>10</v>
      </c>
      <c r="N17" s="127" t="s">
        <v>174</v>
      </c>
      <c r="O17" s="131">
        <v>0.015493402777777778</v>
      </c>
      <c r="P17" s="129" t="s">
        <v>94</v>
      </c>
      <c r="Q17" s="130">
        <v>10</v>
      </c>
      <c r="R17" s="127" t="s">
        <v>138</v>
      </c>
      <c r="S17" s="131">
        <v>0.01212025462962963</v>
      </c>
      <c r="T17" s="141" t="s">
        <v>94</v>
      </c>
      <c r="U17" s="130">
        <v>10</v>
      </c>
    </row>
    <row r="18" spans="1:21" ht="21.75" customHeight="1">
      <c r="A18" s="140" t="s">
        <v>40</v>
      </c>
      <c r="B18" s="127" t="s">
        <v>169</v>
      </c>
      <c r="C18" s="131">
        <v>0.009861805555555556</v>
      </c>
      <c r="D18" s="129" t="s">
        <v>94</v>
      </c>
      <c r="E18" s="130">
        <v>10</v>
      </c>
      <c r="F18" s="127" t="s">
        <v>173</v>
      </c>
      <c r="G18" s="131">
        <v>0.012364236111111112</v>
      </c>
      <c r="H18" s="129" t="s">
        <v>94</v>
      </c>
      <c r="I18" s="130">
        <v>10</v>
      </c>
      <c r="J18" s="127" t="s">
        <v>156</v>
      </c>
      <c r="K18" s="131">
        <v>0.011685300925925927</v>
      </c>
      <c r="L18" s="129" t="s">
        <v>94</v>
      </c>
      <c r="M18" s="130">
        <v>10</v>
      </c>
      <c r="N18" s="127" t="s">
        <v>190</v>
      </c>
      <c r="O18" s="131">
        <v>0.015614004629629629</v>
      </c>
      <c r="P18" s="129" t="s">
        <v>94</v>
      </c>
      <c r="Q18" s="130">
        <v>10</v>
      </c>
      <c r="R18" s="127" t="s">
        <v>173</v>
      </c>
      <c r="S18" s="131">
        <v>0.011933101851851853</v>
      </c>
      <c r="T18" s="129" t="s">
        <v>94</v>
      </c>
      <c r="U18" s="130">
        <v>10</v>
      </c>
    </row>
    <row r="19" spans="1:21" ht="21.75" customHeight="1">
      <c r="A19" s="140" t="s">
        <v>40</v>
      </c>
      <c r="B19" s="127" t="s">
        <v>215</v>
      </c>
      <c r="C19" s="131">
        <v>0.010805555555555556</v>
      </c>
      <c r="D19" s="129" t="s">
        <v>144</v>
      </c>
      <c r="E19" s="130">
        <v>10</v>
      </c>
      <c r="F19" s="127" t="s">
        <v>195</v>
      </c>
      <c r="G19" s="131">
        <v>0.01254375</v>
      </c>
      <c r="H19" s="129" t="s">
        <v>94</v>
      </c>
      <c r="I19" s="130">
        <v>10</v>
      </c>
      <c r="J19" s="127" t="s">
        <v>182</v>
      </c>
      <c r="K19" s="131">
        <v>0.011333449074074074</v>
      </c>
      <c r="L19" s="129" t="s">
        <v>94</v>
      </c>
      <c r="M19" s="130">
        <v>10</v>
      </c>
      <c r="N19" s="127" t="s">
        <v>244</v>
      </c>
      <c r="O19" s="131">
        <v>0.015457986111111112</v>
      </c>
      <c r="P19" s="129" t="s">
        <v>94</v>
      </c>
      <c r="Q19" s="130">
        <v>10</v>
      </c>
      <c r="R19" s="127" t="s">
        <v>239</v>
      </c>
      <c r="S19" s="131">
        <v>0.012092129629629628</v>
      </c>
      <c r="T19" s="129" t="s">
        <v>94</v>
      </c>
      <c r="U19" s="130">
        <v>10</v>
      </c>
    </row>
    <row r="20" spans="1:21" ht="21.75" customHeight="1">
      <c r="A20" s="140" t="s">
        <v>40</v>
      </c>
      <c r="B20" s="127" t="s">
        <v>282</v>
      </c>
      <c r="C20" s="131">
        <v>0.01018148148148148</v>
      </c>
      <c r="D20" s="129" t="s">
        <v>94</v>
      </c>
      <c r="E20" s="130">
        <v>10</v>
      </c>
      <c r="F20" s="127" t="s">
        <v>239</v>
      </c>
      <c r="G20" s="131">
        <v>0.01237511574074074</v>
      </c>
      <c r="H20" s="129" t="s">
        <v>94</v>
      </c>
      <c r="I20" s="130">
        <v>10</v>
      </c>
      <c r="J20" s="127" t="s">
        <v>215</v>
      </c>
      <c r="K20" s="131">
        <v>0.012117361111111112</v>
      </c>
      <c r="L20" s="129" t="s">
        <v>144</v>
      </c>
      <c r="M20" s="130">
        <v>10</v>
      </c>
      <c r="N20" s="127" t="s">
        <v>347</v>
      </c>
      <c r="O20" s="131">
        <v>0.01626863425925926</v>
      </c>
      <c r="P20" s="129" t="s">
        <v>94</v>
      </c>
      <c r="Q20" s="130">
        <v>10</v>
      </c>
      <c r="R20" s="127" t="s">
        <v>282</v>
      </c>
      <c r="S20" s="131">
        <v>0.01223275462962963</v>
      </c>
      <c r="T20" s="129" t="s">
        <v>94</v>
      </c>
      <c r="U20" s="130">
        <v>10</v>
      </c>
    </row>
    <row r="21" spans="1:21" ht="21.75" customHeight="1">
      <c r="A21" s="140" t="s">
        <v>40</v>
      </c>
      <c r="B21" s="127" t="s">
        <v>326</v>
      </c>
      <c r="C21" s="131">
        <v>0.010141087962962963</v>
      </c>
      <c r="D21" s="129" t="s">
        <v>94</v>
      </c>
      <c r="E21" s="130">
        <v>10</v>
      </c>
      <c r="F21" s="127" t="s">
        <v>272</v>
      </c>
      <c r="G21" s="131">
        <v>0.012371064814814816</v>
      </c>
      <c r="H21" s="129" t="s">
        <v>94</v>
      </c>
      <c r="I21" s="130">
        <v>10</v>
      </c>
      <c r="J21" s="127" t="s">
        <v>322</v>
      </c>
      <c r="K21" s="131">
        <v>0.011597337962962964</v>
      </c>
      <c r="L21" s="129" t="s">
        <v>94</v>
      </c>
      <c r="M21" s="130">
        <v>10</v>
      </c>
      <c r="N21" s="127" t="s">
        <v>389</v>
      </c>
      <c r="O21" s="131">
        <v>0.014313541666666665</v>
      </c>
      <c r="P21" s="129" t="s">
        <v>94</v>
      </c>
      <c r="Q21" s="218">
        <v>10</v>
      </c>
      <c r="R21" s="127" t="s">
        <v>328</v>
      </c>
      <c r="S21" s="131">
        <v>0.012193287037037037</v>
      </c>
      <c r="T21" s="129" t="s">
        <v>94</v>
      </c>
      <c r="U21" s="130">
        <v>10</v>
      </c>
    </row>
    <row r="22" spans="1:21" ht="21.75" customHeight="1">
      <c r="A22" s="133" t="s">
        <v>39</v>
      </c>
      <c r="B22" s="142"/>
      <c r="C22" s="135">
        <f>800*(COUNTA(C17:C21))</f>
        <v>4000</v>
      </c>
      <c r="D22" s="142"/>
      <c r="E22" s="139">
        <f>SUM(E17:E21)</f>
        <v>50</v>
      </c>
      <c r="F22" s="142"/>
      <c r="G22" s="135">
        <f>800*(COUNTA(G17:G21))</f>
        <v>4000</v>
      </c>
      <c r="H22" s="142"/>
      <c r="I22" s="139">
        <f>SUM(I17:I21)</f>
        <v>50</v>
      </c>
      <c r="J22" s="142"/>
      <c r="K22" s="135">
        <f>800*(COUNTA(K17:K21))</f>
        <v>4000</v>
      </c>
      <c r="L22" s="142"/>
      <c r="M22" s="139">
        <f>SUM(M17:M21)</f>
        <v>50</v>
      </c>
      <c r="N22" s="142"/>
      <c r="O22" s="135">
        <f>800*(COUNTA(O17:O21))</f>
        <v>4000</v>
      </c>
      <c r="P22" s="142"/>
      <c r="Q22" s="139">
        <f>SUM(Q17:Q21)</f>
        <v>50</v>
      </c>
      <c r="R22" s="142"/>
      <c r="S22" s="135">
        <f>800*(COUNTA(S17:S21))</f>
        <v>4000</v>
      </c>
      <c r="T22" s="142"/>
      <c r="U22" s="139">
        <f>SUM(U17:U21)</f>
        <v>50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1005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53.175</v>
      </c>
      <c r="S26" s="151"/>
      <c r="T26" s="150" t="s">
        <v>6</v>
      </c>
    </row>
    <row r="27" spans="1:20" ht="21.75" customHeight="1">
      <c r="A27" s="126" t="s">
        <v>44</v>
      </c>
      <c r="B27" s="127" t="s">
        <v>374</v>
      </c>
      <c r="C27" s="132">
        <v>0.01901747685185185</v>
      </c>
      <c r="D27" s="210" t="s">
        <v>94</v>
      </c>
      <c r="E27" s="130">
        <v>40</v>
      </c>
      <c r="F27" s="127" t="s">
        <v>274</v>
      </c>
      <c r="G27" s="153" t="s">
        <v>276</v>
      </c>
      <c r="H27" s="132" t="s">
        <v>94</v>
      </c>
      <c r="I27" s="130">
        <v>40</v>
      </c>
      <c r="J27" s="127" t="s">
        <v>237</v>
      </c>
      <c r="K27" s="153" t="s">
        <v>238</v>
      </c>
      <c r="L27" s="127" t="s">
        <v>94</v>
      </c>
      <c r="M27" s="130">
        <v>40</v>
      </c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 t="s">
        <v>138</v>
      </c>
      <c r="C28" s="157">
        <v>1625</v>
      </c>
      <c r="D28" s="152" t="s">
        <v>94</v>
      </c>
      <c r="E28" s="130">
        <v>40</v>
      </c>
      <c r="F28" s="127" t="s">
        <v>186</v>
      </c>
      <c r="G28" s="157">
        <v>1325</v>
      </c>
      <c r="H28" s="157" t="s">
        <v>94</v>
      </c>
      <c r="I28" s="130">
        <v>40</v>
      </c>
      <c r="J28" s="127" t="s">
        <v>215</v>
      </c>
      <c r="K28" s="157">
        <v>1300</v>
      </c>
      <c r="L28" s="127" t="s">
        <v>144</v>
      </c>
      <c r="M28" s="130">
        <v>40</v>
      </c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 t="s">
        <v>344</v>
      </c>
      <c r="C29" s="157">
        <v>2300</v>
      </c>
      <c r="D29" s="207" t="s">
        <v>94</v>
      </c>
      <c r="E29" s="130">
        <v>50</v>
      </c>
      <c r="F29" s="127" t="s">
        <v>328</v>
      </c>
      <c r="G29" s="157">
        <v>1825</v>
      </c>
      <c r="H29" s="206" t="s">
        <v>94</v>
      </c>
      <c r="I29" s="130">
        <v>50</v>
      </c>
      <c r="J29" s="127" t="s">
        <v>353</v>
      </c>
      <c r="K29" s="157">
        <v>1975</v>
      </c>
      <c r="L29" s="127" t="s">
        <v>94</v>
      </c>
      <c r="M29" s="130">
        <v>50</v>
      </c>
      <c r="N29" s="158"/>
      <c r="S29" s="240"/>
      <c r="T29" s="241"/>
      <c r="U29" s="242"/>
    </row>
    <row r="30" spans="1:21" ht="21.75" customHeight="1">
      <c r="A30" s="126" t="s">
        <v>48</v>
      </c>
      <c r="B30" s="127" t="s">
        <v>360</v>
      </c>
      <c r="C30" s="157">
        <v>3150</v>
      </c>
      <c r="D30" s="207" t="s">
        <v>94</v>
      </c>
      <c r="E30" s="130">
        <v>80</v>
      </c>
      <c r="F30" s="127" t="s">
        <v>373</v>
      </c>
      <c r="G30" s="157">
        <v>2400</v>
      </c>
      <c r="H30" s="206" t="s">
        <v>94</v>
      </c>
      <c r="I30" s="130">
        <v>80</v>
      </c>
      <c r="J30" s="127" t="s">
        <v>378</v>
      </c>
      <c r="K30" s="157">
        <v>2775</v>
      </c>
      <c r="L30" s="127" t="s">
        <v>94</v>
      </c>
      <c r="M30" s="130">
        <v>80</v>
      </c>
      <c r="N30" s="158"/>
      <c r="R30" s="161"/>
      <c r="S30" s="159"/>
      <c r="T30" s="160"/>
      <c r="U30" s="160"/>
    </row>
    <row r="31" spans="1:21" ht="21.75" customHeight="1">
      <c r="A31" s="133" t="s">
        <v>39</v>
      </c>
      <c r="B31" s="127"/>
      <c r="C31" s="162">
        <f>SUM(C30+C29+C28+(IF(COUNTBLANK(C27),0,1500)))</f>
        <v>8575</v>
      </c>
      <c r="D31" s="152"/>
      <c r="E31" s="163">
        <f>SUM(E27:E30)</f>
        <v>210</v>
      </c>
      <c r="F31" s="130"/>
      <c r="G31" s="162">
        <f>SUM(G30+G29+G28+(IF(COUNTBLANK(G27),0,1500)))</f>
        <v>7050</v>
      </c>
      <c r="H31" s="162"/>
      <c r="I31" s="163">
        <f>SUM(I27:I30)</f>
        <v>210</v>
      </c>
      <c r="J31" s="152"/>
      <c r="K31" s="162">
        <f>SUM(K30+K29+K28+(IF(COUNTBLANK(K27),0,1500)))</f>
        <v>7550</v>
      </c>
      <c r="L31" s="127"/>
      <c r="M31" s="163">
        <f>SUM(M27:M30)</f>
        <v>210</v>
      </c>
      <c r="N31" s="164"/>
      <c r="S31" s="240" t="s">
        <v>47</v>
      </c>
      <c r="T31" s="241"/>
      <c r="U31" s="242"/>
    </row>
    <row r="32" spans="18:20" ht="12">
      <c r="R32" s="245"/>
      <c r="S32" s="246"/>
      <c r="T32" s="247"/>
    </row>
  </sheetData>
  <sheetProtection/>
  <mergeCells count="44">
    <mergeCell ref="A6:A7"/>
    <mergeCell ref="B6:E7"/>
    <mergeCell ref="F6:I7"/>
    <mergeCell ref="J6:M7"/>
    <mergeCell ref="L8:L9"/>
    <mergeCell ref="B8:B9"/>
    <mergeCell ref="G8:G9"/>
    <mergeCell ref="N6:Q7"/>
    <mergeCell ref="R6:U7"/>
    <mergeCell ref="G1:Q1"/>
    <mergeCell ref="H2:P3"/>
    <mergeCell ref="R2:U3"/>
    <mergeCell ref="H4:P4"/>
    <mergeCell ref="S4:T4"/>
    <mergeCell ref="A1:E5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A8:A9"/>
    <mergeCell ref="C8:C9"/>
    <mergeCell ref="D8:D9"/>
    <mergeCell ref="E8:E9"/>
    <mergeCell ref="F8:F9"/>
    <mergeCell ref="H8:H9"/>
    <mergeCell ref="I8:I9"/>
    <mergeCell ref="J8:J9"/>
    <mergeCell ref="K8:K9"/>
    <mergeCell ref="S31:U31"/>
    <mergeCell ref="O26:Q27"/>
    <mergeCell ref="R28:S28"/>
    <mergeCell ref="S29:U29"/>
    <mergeCell ref="R32:T32"/>
    <mergeCell ref="S8:S9"/>
    <mergeCell ref="T8:T9"/>
    <mergeCell ref="U8:U9"/>
    <mergeCell ref="A16:T16"/>
    <mergeCell ref="R24:T2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4">
      <selection activeCell="S31" sqref="S31:U31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306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59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62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26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127" t="s">
        <v>307</v>
      </c>
      <c r="C10" s="128">
        <v>0.005190972222222222</v>
      </c>
      <c r="D10" s="129" t="s">
        <v>94</v>
      </c>
      <c r="E10" s="130">
        <v>3</v>
      </c>
      <c r="F10" s="127" t="s">
        <v>307</v>
      </c>
      <c r="G10" s="132">
        <v>0.005953009259259259</v>
      </c>
      <c r="H10" s="129" t="s">
        <v>94</v>
      </c>
      <c r="I10" s="130">
        <v>5</v>
      </c>
      <c r="J10" s="127"/>
      <c r="K10" s="132"/>
      <c r="L10" s="129"/>
      <c r="M10" s="130"/>
      <c r="N10" s="127"/>
      <c r="O10" s="132"/>
      <c r="P10" s="129"/>
      <c r="Q10" s="130"/>
      <c r="R10" s="127"/>
      <c r="S10" s="132"/>
      <c r="T10" s="129"/>
      <c r="U10" s="130"/>
    </row>
    <row r="11" spans="1:21" ht="21.75" customHeight="1">
      <c r="A11" s="126" t="s">
        <v>38</v>
      </c>
      <c r="B11" s="127" t="s">
        <v>320</v>
      </c>
      <c r="C11" s="128">
        <v>0.005064467592592593</v>
      </c>
      <c r="D11" s="129" t="s">
        <v>94</v>
      </c>
      <c r="E11" s="130">
        <v>3</v>
      </c>
      <c r="F11" s="127" t="s">
        <v>320</v>
      </c>
      <c r="G11" s="131">
        <v>0.005800810185185186</v>
      </c>
      <c r="H11" s="129" t="s">
        <v>94</v>
      </c>
      <c r="I11" s="130">
        <v>5</v>
      </c>
      <c r="J11" s="127"/>
      <c r="K11" s="132"/>
      <c r="L11" s="129"/>
      <c r="M11" s="130"/>
      <c r="N11" s="127"/>
      <c r="O11" s="132"/>
      <c r="P11" s="129"/>
      <c r="Q11" s="130"/>
      <c r="R11" s="127"/>
      <c r="S11" s="132"/>
      <c r="T11" s="129"/>
      <c r="U11" s="130"/>
    </row>
    <row r="12" spans="1:21" ht="21.75" customHeight="1">
      <c r="A12" s="126" t="s">
        <v>38</v>
      </c>
      <c r="B12" s="127"/>
      <c r="C12" s="128"/>
      <c r="D12" s="129"/>
      <c r="E12" s="130"/>
      <c r="F12" s="127"/>
      <c r="G12" s="131"/>
      <c r="H12" s="129"/>
      <c r="I12" s="130"/>
      <c r="J12" s="127"/>
      <c r="K12" s="132"/>
      <c r="L12" s="129"/>
      <c r="M12" s="130"/>
      <c r="N12" s="127"/>
      <c r="O12" s="132"/>
      <c r="P12" s="129"/>
      <c r="Q12" s="130"/>
      <c r="R12" s="127"/>
      <c r="S12" s="132"/>
      <c r="T12" s="129"/>
      <c r="U12" s="130"/>
    </row>
    <row r="13" spans="1:21" ht="21.75" customHeight="1">
      <c r="A13" s="126" t="s">
        <v>38</v>
      </c>
      <c r="B13" s="127"/>
      <c r="C13" s="128"/>
      <c r="D13" s="129"/>
      <c r="E13" s="130"/>
      <c r="F13" s="127"/>
      <c r="G13" s="131"/>
      <c r="H13" s="129"/>
      <c r="I13" s="130"/>
      <c r="J13" s="127"/>
      <c r="K13" s="132"/>
      <c r="L13" s="129"/>
      <c r="M13" s="130"/>
      <c r="N13" s="127"/>
      <c r="O13" s="132"/>
      <c r="P13" s="129"/>
      <c r="Q13" s="130"/>
      <c r="R13" s="127"/>
      <c r="S13" s="132"/>
      <c r="T13" s="129"/>
      <c r="U13" s="130"/>
    </row>
    <row r="14" spans="1:21" ht="21.75" customHeight="1">
      <c r="A14" s="126" t="s">
        <v>38</v>
      </c>
      <c r="B14" s="127"/>
      <c r="C14" s="128"/>
      <c r="D14" s="129"/>
      <c r="E14" s="130"/>
      <c r="F14" s="127"/>
      <c r="G14" s="131"/>
      <c r="H14" s="129"/>
      <c r="I14" s="130"/>
      <c r="J14" s="127"/>
      <c r="K14" s="132"/>
      <c r="L14" s="129"/>
      <c r="M14" s="130"/>
      <c r="N14" s="127"/>
      <c r="O14" s="132"/>
      <c r="P14" s="129"/>
      <c r="Q14" s="130"/>
      <c r="R14" s="127"/>
      <c r="S14" s="132"/>
      <c r="T14" s="129"/>
      <c r="U14" s="130"/>
    </row>
    <row r="15" spans="1:21" ht="21.75" customHeight="1">
      <c r="A15" s="133" t="s">
        <v>39</v>
      </c>
      <c r="B15" s="134"/>
      <c r="C15" s="135">
        <f>400*(COUNTA(C10:C14))</f>
        <v>800</v>
      </c>
      <c r="D15" s="136"/>
      <c r="E15" s="137">
        <f>SUM(E10:E14)</f>
        <v>6</v>
      </c>
      <c r="F15" s="138"/>
      <c r="G15" s="135">
        <f>400*(COUNTA(G10:G14))</f>
        <v>800</v>
      </c>
      <c r="H15" s="138"/>
      <c r="I15" s="137">
        <f>SUM(I10:I14)</f>
        <v>10</v>
      </c>
      <c r="J15" s="138"/>
      <c r="K15" s="135">
        <f>400*(COUNTA(K10:K14))</f>
        <v>0</v>
      </c>
      <c r="L15" s="138"/>
      <c r="M15" s="137">
        <f>SUM(M10:M14)</f>
        <v>0</v>
      </c>
      <c r="N15" s="138"/>
      <c r="O15" s="135">
        <f>400*(COUNTA(O10:O14))</f>
        <v>0</v>
      </c>
      <c r="P15" s="138"/>
      <c r="Q15" s="137">
        <f>SUM(Q10:Q14)</f>
        <v>0</v>
      </c>
      <c r="R15" s="138"/>
      <c r="S15" s="135">
        <f>400*(COUNTA(S10:S14))</f>
        <v>0</v>
      </c>
      <c r="T15" s="138"/>
      <c r="U15" s="139">
        <f>SUM(U10:U14)</f>
        <v>0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27" t="s">
        <v>311</v>
      </c>
      <c r="C17" s="131">
        <v>0.010295833333333334</v>
      </c>
      <c r="D17" s="129" t="s">
        <v>94</v>
      </c>
      <c r="E17" s="130">
        <v>10</v>
      </c>
      <c r="F17" s="127"/>
      <c r="G17" s="131"/>
      <c r="H17" s="129"/>
      <c r="I17" s="130"/>
      <c r="J17" s="127"/>
      <c r="K17" s="131"/>
      <c r="L17" s="129"/>
      <c r="M17" s="130"/>
      <c r="N17" s="127"/>
      <c r="O17" s="131"/>
      <c r="P17" s="141"/>
      <c r="Q17" s="130"/>
      <c r="R17" s="127"/>
      <c r="S17" s="131"/>
      <c r="T17" s="141"/>
      <c r="U17" s="130"/>
    </row>
    <row r="18" spans="1:21" ht="21.75" customHeight="1">
      <c r="A18" s="140" t="s">
        <v>40</v>
      </c>
      <c r="B18" s="127"/>
      <c r="C18" s="131"/>
      <c r="D18" s="129"/>
      <c r="E18" s="130"/>
      <c r="F18" s="127"/>
      <c r="G18" s="131"/>
      <c r="H18" s="129"/>
      <c r="I18" s="130"/>
      <c r="J18" s="127"/>
      <c r="K18" s="131"/>
      <c r="L18" s="129"/>
      <c r="M18" s="130"/>
      <c r="N18" s="127"/>
      <c r="O18" s="131"/>
      <c r="P18" s="129"/>
      <c r="Q18" s="130"/>
      <c r="R18" s="127"/>
      <c r="S18" s="131"/>
      <c r="T18" s="129"/>
      <c r="U18" s="130"/>
    </row>
    <row r="19" spans="1:21" ht="21.75" customHeight="1">
      <c r="A19" s="140" t="s">
        <v>40</v>
      </c>
      <c r="B19" s="127"/>
      <c r="C19" s="131"/>
      <c r="D19" s="129"/>
      <c r="E19" s="130"/>
      <c r="F19" s="127"/>
      <c r="G19" s="131"/>
      <c r="H19" s="129"/>
      <c r="I19" s="130"/>
      <c r="J19" s="127"/>
      <c r="K19" s="131"/>
      <c r="L19" s="129"/>
      <c r="M19" s="130"/>
      <c r="N19" s="127"/>
      <c r="O19" s="131"/>
      <c r="P19" s="129"/>
      <c r="Q19" s="130"/>
      <c r="R19" s="127"/>
      <c r="S19" s="131"/>
      <c r="T19" s="129"/>
      <c r="U19" s="130"/>
    </row>
    <row r="20" spans="1:21" ht="21.75" customHeight="1">
      <c r="A20" s="140" t="s">
        <v>40</v>
      </c>
      <c r="B20" s="127"/>
      <c r="C20" s="131"/>
      <c r="D20" s="129"/>
      <c r="E20" s="130"/>
      <c r="F20" s="127"/>
      <c r="G20" s="131"/>
      <c r="H20" s="129"/>
      <c r="I20" s="130"/>
      <c r="J20" s="127"/>
      <c r="K20" s="131"/>
      <c r="L20" s="129"/>
      <c r="M20" s="130"/>
      <c r="N20" s="127"/>
      <c r="O20" s="131"/>
      <c r="P20" s="129"/>
      <c r="Q20" s="130"/>
      <c r="R20" s="127"/>
      <c r="S20" s="131"/>
      <c r="T20" s="129"/>
      <c r="U20" s="130"/>
    </row>
    <row r="21" spans="1:21" ht="21.75" customHeight="1">
      <c r="A21" s="140" t="s">
        <v>40</v>
      </c>
      <c r="B21" s="127"/>
      <c r="C21" s="131"/>
      <c r="D21" s="129"/>
      <c r="E21" s="130"/>
      <c r="F21" s="127"/>
      <c r="G21" s="131"/>
      <c r="H21" s="129"/>
      <c r="I21" s="130"/>
      <c r="J21" s="127"/>
      <c r="K21" s="131"/>
      <c r="L21" s="129"/>
      <c r="M21" s="130"/>
      <c r="N21" s="127"/>
      <c r="O21" s="131"/>
      <c r="P21" s="129"/>
      <c r="Q21" s="130"/>
      <c r="R21" s="127"/>
      <c r="S21" s="131"/>
      <c r="T21" s="129"/>
      <c r="U21" s="130"/>
    </row>
    <row r="22" spans="1:21" ht="21.75" customHeight="1">
      <c r="A22" s="133" t="s">
        <v>39</v>
      </c>
      <c r="B22" s="142"/>
      <c r="C22" s="135">
        <f>800*(COUNTA(C17:C21))</f>
        <v>800</v>
      </c>
      <c r="D22" s="142"/>
      <c r="E22" s="139">
        <f>SUM(E17:E21)</f>
        <v>10</v>
      </c>
      <c r="F22" s="142"/>
      <c r="G22" s="135">
        <f>800*(COUNTA(G17:G21))</f>
        <v>0</v>
      </c>
      <c r="H22" s="142"/>
      <c r="I22" s="139">
        <f>SUM(I17:I21)</f>
        <v>0</v>
      </c>
      <c r="J22" s="142"/>
      <c r="K22" s="135">
        <f>800*(COUNTA(K17:K21))</f>
        <v>0</v>
      </c>
      <c r="L22" s="142"/>
      <c r="M22" s="139">
        <f>SUM(M17:M21)</f>
        <v>0</v>
      </c>
      <c r="N22" s="142"/>
      <c r="O22" s="135">
        <f>800*(COUNTA(O17:O21))</f>
        <v>0</v>
      </c>
      <c r="P22" s="142"/>
      <c r="Q22" s="139">
        <f>SUM(Q17:Q21)</f>
        <v>0</v>
      </c>
      <c r="R22" s="142"/>
      <c r="S22" s="135">
        <f>800*(COUNTA(S17:S21))</f>
        <v>0</v>
      </c>
      <c r="T22" s="142"/>
      <c r="U22" s="139">
        <f>SUM(U17:U21)</f>
        <v>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66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3.9</v>
      </c>
      <c r="S26" s="151"/>
      <c r="T26" s="150" t="s">
        <v>6</v>
      </c>
    </row>
    <row r="27" spans="1:20" ht="21.75" customHeight="1">
      <c r="A27" s="126" t="s">
        <v>44</v>
      </c>
      <c r="B27" s="127" t="s">
        <v>315</v>
      </c>
      <c r="C27" s="132">
        <v>0.019508564814814815</v>
      </c>
      <c r="D27" s="152" t="s">
        <v>94</v>
      </c>
      <c r="E27" s="130">
        <v>40</v>
      </c>
      <c r="F27" s="127"/>
      <c r="G27" s="132"/>
      <c r="H27" s="132"/>
      <c r="I27" s="130"/>
      <c r="J27" s="127"/>
      <c r="K27" s="132"/>
      <c r="L27" s="127"/>
      <c r="M27" s="130"/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/>
      <c r="C28" s="157"/>
      <c r="D28" s="152"/>
      <c r="E28" s="130"/>
      <c r="F28" s="127"/>
      <c r="G28" s="157"/>
      <c r="H28" s="157"/>
      <c r="I28" s="130"/>
      <c r="J28" s="127"/>
      <c r="K28" s="157"/>
      <c r="L28" s="127"/>
      <c r="M28" s="130"/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/>
      <c r="C29" s="157"/>
      <c r="D29" s="153"/>
      <c r="E29" s="130"/>
      <c r="F29" s="127"/>
      <c r="G29" s="157"/>
      <c r="H29" s="157"/>
      <c r="I29" s="130"/>
      <c r="J29" s="127"/>
      <c r="K29" s="157"/>
      <c r="L29" s="127"/>
      <c r="M29" s="130"/>
      <c r="N29" s="158"/>
      <c r="S29" s="240"/>
      <c r="T29" s="241"/>
      <c r="U29" s="242"/>
    </row>
    <row r="30" spans="1:21" ht="21.75" customHeight="1">
      <c r="A30" s="126" t="s">
        <v>48</v>
      </c>
      <c r="B30" s="127"/>
      <c r="C30" s="157"/>
      <c r="D30" s="153"/>
      <c r="E30" s="130"/>
      <c r="F30" s="127"/>
      <c r="G30" s="157"/>
      <c r="H30" s="157"/>
      <c r="I30" s="130"/>
      <c r="J30" s="127"/>
      <c r="K30" s="157"/>
      <c r="L30" s="127"/>
      <c r="M30" s="130"/>
      <c r="N30" s="158"/>
      <c r="R30" s="161"/>
      <c r="S30" s="159"/>
      <c r="T30" s="160"/>
      <c r="U30" s="160"/>
    </row>
    <row r="31" spans="1:21" ht="21.75" customHeight="1">
      <c r="A31" s="133" t="s">
        <v>39</v>
      </c>
      <c r="B31" s="127"/>
      <c r="C31" s="162">
        <f>SUM(C30+C29+C28+(IF(COUNTBLANK(C27),0,1500)))</f>
        <v>1500</v>
      </c>
      <c r="D31" s="152"/>
      <c r="E31" s="163">
        <f>SUM(E27:E30)</f>
        <v>40</v>
      </c>
      <c r="F31" s="130"/>
      <c r="G31" s="162">
        <f>SUM(G30+G29+G28+(IF(COUNTBLANK(G27),0,1500)))</f>
        <v>0</v>
      </c>
      <c r="H31" s="162"/>
      <c r="I31" s="163">
        <f>SUM(I27:I30)</f>
        <v>0</v>
      </c>
      <c r="J31" s="152"/>
      <c r="K31" s="162">
        <f>SUM(K30+K29+K28+(IF(COUNTBLANK(K27),0,1500)))</f>
        <v>0</v>
      </c>
      <c r="L31" s="127"/>
      <c r="M31" s="163">
        <f>SUM(M27:M30)</f>
        <v>0</v>
      </c>
      <c r="N31" s="164"/>
      <c r="S31" s="240" t="s">
        <v>47</v>
      </c>
      <c r="T31" s="241"/>
      <c r="U31" s="242"/>
    </row>
    <row r="32" spans="18:20" ht="12">
      <c r="R32" s="245"/>
      <c r="S32" s="246"/>
      <c r="T32" s="247"/>
    </row>
  </sheetData>
  <sheetProtection/>
  <mergeCells count="44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A8:A9"/>
    <mergeCell ref="B8:B9"/>
    <mergeCell ref="C8:C9"/>
    <mergeCell ref="D8:D9"/>
    <mergeCell ref="E8:E9"/>
    <mergeCell ref="F8:F9"/>
    <mergeCell ref="R8:R9"/>
    <mergeCell ref="G8:G9"/>
    <mergeCell ref="H8:H9"/>
    <mergeCell ref="I8:I9"/>
    <mergeCell ref="J8:J9"/>
    <mergeCell ref="K8:K9"/>
    <mergeCell ref="L8:L9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S31:U31"/>
    <mergeCell ref="O26:Q27"/>
    <mergeCell ref="R28:S28"/>
    <mergeCell ref="S29:U29"/>
    <mergeCell ref="R32:T32"/>
    <mergeCell ref="S8:S9"/>
    <mergeCell ref="T8:T9"/>
    <mergeCell ref="U8:U9"/>
    <mergeCell ref="A16:T16"/>
    <mergeCell ref="R24:T2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4">
      <selection activeCell="S31" sqref="S31:U31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104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59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62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26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127" t="s">
        <v>96</v>
      </c>
      <c r="C10" s="128">
        <v>0.005891898148148149</v>
      </c>
      <c r="D10" s="129" t="s">
        <v>94</v>
      </c>
      <c r="E10" s="130">
        <v>3</v>
      </c>
      <c r="F10" s="127" t="s">
        <v>96</v>
      </c>
      <c r="G10" s="131">
        <v>0.007136458333333334</v>
      </c>
      <c r="H10" s="129" t="s">
        <v>94</v>
      </c>
      <c r="I10" s="130">
        <v>3</v>
      </c>
      <c r="J10" s="127"/>
      <c r="K10" s="132"/>
      <c r="L10" s="129"/>
      <c r="M10" s="130"/>
      <c r="N10" s="127"/>
      <c r="O10" s="132"/>
      <c r="P10" s="129"/>
      <c r="Q10" s="130"/>
      <c r="R10" s="127"/>
      <c r="S10" s="132"/>
      <c r="T10" s="129"/>
      <c r="U10" s="130"/>
    </row>
    <row r="11" spans="1:21" ht="21.75" customHeight="1">
      <c r="A11" s="126" t="s">
        <v>38</v>
      </c>
      <c r="B11" s="127"/>
      <c r="C11" s="128"/>
      <c r="D11" s="129"/>
      <c r="E11" s="130"/>
      <c r="F11" s="127"/>
      <c r="G11" s="131"/>
      <c r="H11" s="129"/>
      <c r="I11" s="130"/>
      <c r="J11" s="127"/>
      <c r="K11" s="132"/>
      <c r="L11" s="129"/>
      <c r="M11" s="130"/>
      <c r="N11" s="127"/>
      <c r="O11" s="132"/>
      <c r="P11" s="129"/>
      <c r="Q11" s="130"/>
      <c r="R11" s="127"/>
      <c r="S11" s="132"/>
      <c r="T11" s="129"/>
      <c r="U11" s="130"/>
    </row>
    <row r="12" spans="1:21" ht="21.75" customHeight="1">
      <c r="A12" s="126" t="s">
        <v>38</v>
      </c>
      <c r="B12" s="127"/>
      <c r="C12" s="128"/>
      <c r="D12" s="129"/>
      <c r="E12" s="130"/>
      <c r="F12" s="127"/>
      <c r="G12" s="131"/>
      <c r="H12" s="129"/>
      <c r="I12" s="130"/>
      <c r="J12" s="127"/>
      <c r="K12" s="132"/>
      <c r="L12" s="129"/>
      <c r="M12" s="130"/>
      <c r="N12" s="127"/>
      <c r="O12" s="132"/>
      <c r="P12" s="129"/>
      <c r="Q12" s="130"/>
      <c r="R12" s="127"/>
      <c r="S12" s="132"/>
      <c r="T12" s="129"/>
      <c r="U12" s="130"/>
    </row>
    <row r="13" spans="1:21" ht="21.75" customHeight="1">
      <c r="A13" s="126" t="s">
        <v>38</v>
      </c>
      <c r="B13" s="127"/>
      <c r="C13" s="128"/>
      <c r="D13" s="129"/>
      <c r="E13" s="130"/>
      <c r="F13" s="127"/>
      <c r="G13" s="131"/>
      <c r="H13" s="129"/>
      <c r="I13" s="130"/>
      <c r="J13" s="127"/>
      <c r="K13" s="132"/>
      <c r="L13" s="129"/>
      <c r="M13" s="130"/>
      <c r="N13" s="127"/>
      <c r="O13" s="132"/>
      <c r="P13" s="129"/>
      <c r="Q13" s="130"/>
      <c r="R13" s="127"/>
      <c r="S13" s="132"/>
      <c r="T13" s="129"/>
      <c r="U13" s="130"/>
    </row>
    <row r="14" spans="1:21" ht="21.75" customHeight="1">
      <c r="A14" s="126" t="s">
        <v>38</v>
      </c>
      <c r="B14" s="127"/>
      <c r="C14" s="128"/>
      <c r="D14" s="129"/>
      <c r="E14" s="130"/>
      <c r="F14" s="127"/>
      <c r="G14" s="131"/>
      <c r="H14" s="129"/>
      <c r="I14" s="130"/>
      <c r="J14" s="127"/>
      <c r="K14" s="132"/>
      <c r="L14" s="129"/>
      <c r="M14" s="130"/>
      <c r="N14" s="127"/>
      <c r="O14" s="132"/>
      <c r="P14" s="129"/>
      <c r="Q14" s="130"/>
      <c r="R14" s="127"/>
      <c r="S14" s="132"/>
      <c r="T14" s="129"/>
      <c r="U14" s="130"/>
    </row>
    <row r="15" spans="1:21" ht="21.75" customHeight="1">
      <c r="A15" s="133" t="s">
        <v>39</v>
      </c>
      <c r="B15" s="134"/>
      <c r="C15" s="135">
        <f>400*(COUNTA(C10:C14))</f>
        <v>400</v>
      </c>
      <c r="D15" s="136"/>
      <c r="E15" s="137">
        <f>SUM(E10:E14)</f>
        <v>3</v>
      </c>
      <c r="F15" s="138"/>
      <c r="G15" s="135">
        <f>400*(COUNTA(G10:G14))</f>
        <v>400</v>
      </c>
      <c r="H15" s="138"/>
      <c r="I15" s="137">
        <f>SUM(I10:I14)</f>
        <v>3</v>
      </c>
      <c r="J15" s="138"/>
      <c r="K15" s="135">
        <f>400*(COUNTA(K10:K14))</f>
        <v>0</v>
      </c>
      <c r="L15" s="138"/>
      <c r="M15" s="137">
        <f>SUM(M10:M14)</f>
        <v>0</v>
      </c>
      <c r="N15" s="138"/>
      <c r="O15" s="135">
        <f>400*(COUNTA(O10:O14))</f>
        <v>0</v>
      </c>
      <c r="P15" s="138"/>
      <c r="Q15" s="137">
        <f>SUM(Q10:Q14)</f>
        <v>0</v>
      </c>
      <c r="R15" s="138"/>
      <c r="S15" s="135">
        <f>400*(COUNTA(S10:S14))</f>
        <v>0</v>
      </c>
      <c r="T15" s="138"/>
      <c r="U15" s="139">
        <f>SUM(U10:U14)</f>
        <v>0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27" t="s">
        <v>129</v>
      </c>
      <c r="C17" s="131">
        <v>0.012060069444444444</v>
      </c>
      <c r="D17" s="129" t="s">
        <v>94</v>
      </c>
      <c r="E17" s="130">
        <v>6</v>
      </c>
      <c r="F17" s="127"/>
      <c r="G17" s="131"/>
      <c r="H17" s="129"/>
      <c r="I17" s="130"/>
      <c r="J17" s="127"/>
      <c r="K17" s="131"/>
      <c r="L17" s="129"/>
      <c r="M17" s="130"/>
      <c r="N17" s="127"/>
      <c r="O17" s="131"/>
      <c r="P17" s="141"/>
      <c r="Q17" s="130"/>
      <c r="R17" s="127"/>
      <c r="S17" s="131"/>
      <c r="T17" s="141"/>
      <c r="U17" s="130"/>
    </row>
    <row r="18" spans="1:21" ht="21.75" customHeight="1">
      <c r="A18" s="140" t="s">
        <v>40</v>
      </c>
      <c r="B18" s="127"/>
      <c r="C18" s="131"/>
      <c r="D18" s="129"/>
      <c r="E18" s="130"/>
      <c r="F18" s="127"/>
      <c r="G18" s="131"/>
      <c r="H18" s="129"/>
      <c r="I18" s="130"/>
      <c r="J18" s="127"/>
      <c r="K18" s="131"/>
      <c r="L18" s="129"/>
      <c r="M18" s="130"/>
      <c r="N18" s="127"/>
      <c r="O18" s="131"/>
      <c r="P18" s="129"/>
      <c r="Q18" s="130"/>
      <c r="R18" s="127"/>
      <c r="S18" s="131"/>
      <c r="T18" s="129"/>
      <c r="U18" s="130"/>
    </row>
    <row r="19" spans="1:21" ht="21.75" customHeight="1">
      <c r="A19" s="140" t="s">
        <v>40</v>
      </c>
      <c r="B19" s="127"/>
      <c r="C19" s="131"/>
      <c r="D19" s="129"/>
      <c r="E19" s="130"/>
      <c r="F19" s="127"/>
      <c r="G19" s="131"/>
      <c r="H19" s="129"/>
      <c r="I19" s="130"/>
      <c r="J19" s="127"/>
      <c r="K19" s="131"/>
      <c r="L19" s="129"/>
      <c r="M19" s="130"/>
      <c r="N19" s="127"/>
      <c r="O19" s="131"/>
      <c r="P19" s="129"/>
      <c r="Q19" s="130"/>
      <c r="R19" s="127"/>
      <c r="S19" s="131"/>
      <c r="T19" s="129"/>
      <c r="U19" s="130"/>
    </row>
    <row r="20" spans="1:21" ht="21.75" customHeight="1">
      <c r="A20" s="140" t="s">
        <v>40</v>
      </c>
      <c r="B20" s="127"/>
      <c r="C20" s="131"/>
      <c r="D20" s="129"/>
      <c r="E20" s="130"/>
      <c r="F20" s="127"/>
      <c r="G20" s="131"/>
      <c r="H20" s="129"/>
      <c r="I20" s="130"/>
      <c r="J20" s="127"/>
      <c r="K20" s="131"/>
      <c r="L20" s="129"/>
      <c r="M20" s="130"/>
      <c r="N20" s="127"/>
      <c r="O20" s="131"/>
      <c r="P20" s="129"/>
      <c r="Q20" s="130"/>
      <c r="R20" s="127"/>
      <c r="S20" s="131"/>
      <c r="T20" s="129"/>
      <c r="U20" s="130"/>
    </row>
    <row r="21" spans="1:21" ht="21.75" customHeight="1">
      <c r="A21" s="140" t="s">
        <v>40</v>
      </c>
      <c r="B21" s="127"/>
      <c r="C21" s="131"/>
      <c r="D21" s="129"/>
      <c r="E21" s="130"/>
      <c r="F21" s="127"/>
      <c r="G21" s="131"/>
      <c r="H21" s="129"/>
      <c r="I21" s="130"/>
      <c r="J21" s="127"/>
      <c r="K21" s="131"/>
      <c r="L21" s="129"/>
      <c r="M21" s="130"/>
      <c r="N21" s="127"/>
      <c r="O21" s="131"/>
      <c r="P21" s="129"/>
      <c r="Q21" s="130"/>
      <c r="R21" s="127"/>
      <c r="S21" s="131"/>
      <c r="T21" s="129"/>
      <c r="U21" s="130"/>
    </row>
    <row r="22" spans="1:21" ht="21.75" customHeight="1">
      <c r="A22" s="133" t="s">
        <v>39</v>
      </c>
      <c r="B22" s="142"/>
      <c r="C22" s="135">
        <f>800*(COUNTA(C17:C21))</f>
        <v>800</v>
      </c>
      <c r="D22" s="142"/>
      <c r="E22" s="139">
        <f>SUM(E17:E21)</f>
        <v>6</v>
      </c>
      <c r="F22" s="142"/>
      <c r="G22" s="135">
        <f>800*(COUNTA(G17:G21))</f>
        <v>0</v>
      </c>
      <c r="H22" s="142"/>
      <c r="I22" s="139">
        <f>SUM(I17:I21)</f>
        <v>0</v>
      </c>
      <c r="J22" s="142"/>
      <c r="K22" s="135">
        <f>800*(COUNTA(K17:K21))</f>
        <v>0</v>
      </c>
      <c r="L22" s="142"/>
      <c r="M22" s="139">
        <f>SUM(M17:M21)</f>
        <v>0</v>
      </c>
      <c r="N22" s="142"/>
      <c r="O22" s="135">
        <f>800*(COUNTA(O17:O21))</f>
        <v>0</v>
      </c>
      <c r="P22" s="142"/>
      <c r="Q22" s="139">
        <f>SUM(Q17:Q21)</f>
        <v>0</v>
      </c>
      <c r="R22" s="142"/>
      <c r="S22" s="135">
        <f>800*(COUNTA(S17:S21))</f>
        <v>0</v>
      </c>
      <c r="T22" s="142"/>
      <c r="U22" s="139">
        <f>SUM(U17:U21)</f>
        <v>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12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1.6</v>
      </c>
      <c r="S26" s="151"/>
      <c r="T26" s="150" t="s">
        <v>6</v>
      </c>
    </row>
    <row r="27" spans="1:20" ht="21.75" customHeight="1">
      <c r="A27" s="126" t="s">
        <v>44</v>
      </c>
      <c r="B27" s="127"/>
      <c r="C27" s="132"/>
      <c r="D27" s="152"/>
      <c r="E27" s="130"/>
      <c r="F27" s="127"/>
      <c r="G27" s="153"/>
      <c r="H27" s="132"/>
      <c r="I27" s="130"/>
      <c r="J27" s="127"/>
      <c r="K27" s="153"/>
      <c r="L27" s="127"/>
      <c r="M27" s="130"/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/>
      <c r="C28" s="157"/>
      <c r="D28" s="152"/>
      <c r="E28" s="130"/>
      <c r="F28" s="127"/>
      <c r="G28" s="157"/>
      <c r="H28" s="157"/>
      <c r="I28" s="130"/>
      <c r="J28" s="127"/>
      <c r="K28" s="157"/>
      <c r="L28" s="127"/>
      <c r="M28" s="130"/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/>
      <c r="C29" s="157"/>
      <c r="D29" s="153"/>
      <c r="E29" s="130"/>
      <c r="F29" s="127"/>
      <c r="G29" s="157"/>
      <c r="H29" s="157"/>
      <c r="I29" s="130"/>
      <c r="J29" s="127"/>
      <c r="K29" s="157"/>
      <c r="L29" s="127"/>
      <c r="M29" s="130"/>
      <c r="N29" s="158"/>
      <c r="S29" s="240"/>
      <c r="T29" s="241"/>
      <c r="U29" s="242"/>
    </row>
    <row r="30" spans="1:21" ht="21.75" customHeight="1">
      <c r="A30" s="126" t="s">
        <v>48</v>
      </c>
      <c r="B30" s="127"/>
      <c r="C30" s="157"/>
      <c r="D30" s="153"/>
      <c r="E30" s="130"/>
      <c r="F30" s="127"/>
      <c r="G30" s="157"/>
      <c r="H30" s="157"/>
      <c r="I30" s="130"/>
      <c r="J30" s="127"/>
      <c r="K30" s="157"/>
      <c r="L30" s="127"/>
      <c r="M30" s="130"/>
      <c r="N30" s="158"/>
      <c r="R30" s="161"/>
      <c r="S30" s="159"/>
      <c r="T30" s="160"/>
      <c r="U30" s="160"/>
    </row>
    <row r="31" spans="1:21" ht="21.75" customHeight="1">
      <c r="A31" s="133" t="s">
        <v>39</v>
      </c>
      <c r="B31" s="127"/>
      <c r="C31" s="162">
        <f>SUM(C30+C29+C28+(IF(COUNTBLANK(C27),0,1500)))</f>
        <v>0</v>
      </c>
      <c r="D31" s="152"/>
      <c r="E31" s="163">
        <f>SUM(E27:E30)</f>
        <v>0</v>
      </c>
      <c r="F31" s="130"/>
      <c r="G31" s="162">
        <f>SUM(G30+G29+G28+(IF(COUNTBLANK(G27),0,1500)))</f>
        <v>0</v>
      </c>
      <c r="H31" s="162"/>
      <c r="I31" s="163">
        <f>SUM(I27:I30)</f>
        <v>0</v>
      </c>
      <c r="J31" s="152"/>
      <c r="K31" s="162">
        <f>SUM(K30+K29+K28+(IF(COUNTBLANK(K27),0,1500)))</f>
        <v>0</v>
      </c>
      <c r="L31" s="127"/>
      <c r="M31" s="163">
        <f>SUM(M27:M30)</f>
        <v>0</v>
      </c>
      <c r="N31" s="164"/>
      <c r="S31" s="240" t="s">
        <v>47</v>
      </c>
      <c r="T31" s="241"/>
      <c r="U31" s="242"/>
    </row>
    <row r="32" spans="18:20" ht="12">
      <c r="R32" s="245"/>
      <c r="S32" s="246"/>
      <c r="T32" s="247"/>
    </row>
  </sheetData>
  <sheetProtection/>
  <mergeCells count="44">
    <mergeCell ref="A6:A7"/>
    <mergeCell ref="B6:E7"/>
    <mergeCell ref="F6:I7"/>
    <mergeCell ref="J6:M7"/>
    <mergeCell ref="L8:L9"/>
    <mergeCell ref="B8:B9"/>
    <mergeCell ref="G8:G9"/>
    <mergeCell ref="N6:Q7"/>
    <mergeCell ref="R6:U7"/>
    <mergeCell ref="G1:Q1"/>
    <mergeCell ref="H2:P3"/>
    <mergeCell ref="R2:U3"/>
    <mergeCell ref="H4:P4"/>
    <mergeCell ref="S4:T4"/>
    <mergeCell ref="A1:E5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A8:A9"/>
    <mergeCell ref="C8:C9"/>
    <mergeCell ref="D8:D9"/>
    <mergeCell ref="E8:E9"/>
    <mergeCell ref="F8:F9"/>
    <mergeCell ref="H8:H9"/>
    <mergeCell ref="I8:I9"/>
    <mergeCell ref="J8:J9"/>
    <mergeCell ref="K8:K9"/>
    <mergeCell ref="S31:U31"/>
    <mergeCell ref="O26:Q27"/>
    <mergeCell ref="R28:S28"/>
    <mergeCell ref="S29:U29"/>
    <mergeCell ref="R32:T32"/>
    <mergeCell ref="S8:S9"/>
    <mergeCell ref="T8:T9"/>
    <mergeCell ref="U8:U9"/>
    <mergeCell ref="A16:T16"/>
    <mergeCell ref="R24:T2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5">
      <selection activeCell="S29" sqref="S29:U29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116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59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62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26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127" t="s">
        <v>119</v>
      </c>
      <c r="C10" s="128">
        <v>0.004941782407407408</v>
      </c>
      <c r="D10" s="129" t="s">
        <v>94</v>
      </c>
      <c r="E10" s="130">
        <v>5</v>
      </c>
      <c r="F10" s="127" t="s">
        <v>119</v>
      </c>
      <c r="G10" s="131">
        <v>0.005451736111111111</v>
      </c>
      <c r="H10" s="129" t="s">
        <v>94</v>
      </c>
      <c r="I10" s="130">
        <v>5</v>
      </c>
      <c r="J10" s="127"/>
      <c r="K10" s="132"/>
      <c r="L10" s="129"/>
      <c r="M10" s="130"/>
      <c r="N10" s="127"/>
      <c r="O10" s="132"/>
      <c r="P10" s="129"/>
      <c r="Q10" s="130"/>
      <c r="R10" s="127"/>
      <c r="S10" s="132"/>
      <c r="T10" s="129"/>
      <c r="U10" s="130"/>
    </row>
    <row r="11" spans="1:21" ht="21.75" customHeight="1">
      <c r="A11" s="126" t="s">
        <v>38</v>
      </c>
      <c r="B11" s="127"/>
      <c r="C11" s="128"/>
      <c r="D11" s="129"/>
      <c r="E11" s="130"/>
      <c r="F11" s="127"/>
      <c r="G11" s="131"/>
      <c r="H11" s="129"/>
      <c r="I11" s="130"/>
      <c r="J11" s="127"/>
      <c r="K11" s="132"/>
      <c r="L11" s="129"/>
      <c r="M11" s="130"/>
      <c r="N11" s="127"/>
      <c r="O11" s="132"/>
      <c r="P11" s="129"/>
      <c r="Q11" s="130"/>
      <c r="R11" s="127"/>
      <c r="S11" s="132"/>
      <c r="T11" s="129"/>
      <c r="U11" s="130"/>
    </row>
    <row r="12" spans="1:21" ht="21.75" customHeight="1">
      <c r="A12" s="126" t="s">
        <v>38</v>
      </c>
      <c r="B12" s="127"/>
      <c r="C12" s="128"/>
      <c r="D12" s="129"/>
      <c r="E12" s="130"/>
      <c r="F12" s="127"/>
      <c r="G12" s="131"/>
      <c r="H12" s="129"/>
      <c r="I12" s="130"/>
      <c r="J12" s="127"/>
      <c r="K12" s="132"/>
      <c r="L12" s="129"/>
      <c r="M12" s="130"/>
      <c r="N12" s="127"/>
      <c r="O12" s="132"/>
      <c r="P12" s="129"/>
      <c r="Q12" s="130"/>
      <c r="R12" s="127"/>
      <c r="S12" s="132"/>
      <c r="T12" s="129"/>
      <c r="U12" s="130"/>
    </row>
    <row r="13" spans="1:21" ht="21.75" customHeight="1">
      <c r="A13" s="126" t="s">
        <v>38</v>
      </c>
      <c r="B13" s="127"/>
      <c r="C13" s="128"/>
      <c r="D13" s="129"/>
      <c r="E13" s="130"/>
      <c r="F13" s="127"/>
      <c r="G13" s="131"/>
      <c r="H13" s="129"/>
      <c r="I13" s="130"/>
      <c r="J13" s="127"/>
      <c r="K13" s="132"/>
      <c r="L13" s="129"/>
      <c r="M13" s="130"/>
      <c r="N13" s="127"/>
      <c r="O13" s="132"/>
      <c r="P13" s="129"/>
      <c r="Q13" s="130"/>
      <c r="R13" s="127"/>
      <c r="S13" s="132"/>
      <c r="T13" s="129"/>
      <c r="U13" s="130"/>
    </row>
    <row r="14" spans="1:21" ht="21.75" customHeight="1">
      <c r="A14" s="126" t="s">
        <v>38</v>
      </c>
      <c r="B14" s="127"/>
      <c r="C14" s="128"/>
      <c r="D14" s="129"/>
      <c r="E14" s="130"/>
      <c r="F14" s="127"/>
      <c r="G14" s="131"/>
      <c r="H14" s="129"/>
      <c r="I14" s="130"/>
      <c r="J14" s="127"/>
      <c r="K14" s="132"/>
      <c r="L14" s="129"/>
      <c r="M14" s="130"/>
      <c r="N14" s="127"/>
      <c r="O14" s="132"/>
      <c r="P14" s="129"/>
      <c r="Q14" s="130"/>
      <c r="R14" s="127"/>
      <c r="S14" s="132"/>
      <c r="T14" s="129"/>
      <c r="U14" s="130"/>
    </row>
    <row r="15" spans="1:21" ht="21.75" customHeight="1">
      <c r="A15" s="133" t="s">
        <v>39</v>
      </c>
      <c r="B15" s="134"/>
      <c r="C15" s="135">
        <f>400*(COUNTA(C10:C14))</f>
        <v>400</v>
      </c>
      <c r="D15" s="136"/>
      <c r="E15" s="137">
        <f>SUM(E10:E14)</f>
        <v>5</v>
      </c>
      <c r="F15" s="138"/>
      <c r="G15" s="135">
        <f>400*(COUNTA(G10:G14))</f>
        <v>400</v>
      </c>
      <c r="H15" s="138"/>
      <c r="I15" s="137">
        <f>SUM(I10:I14)</f>
        <v>5</v>
      </c>
      <c r="J15" s="138"/>
      <c r="K15" s="135">
        <f>400*(COUNTA(K10:K14))</f>
        <v>0</v>
      </c>
      <c r="L15" s="138"/>
      <c r="M15" s="137">
        <f>SUM(M10:M14)</f>
        <v>0</v>
      </c>
      <c r="N15" s="138"/>
      <c r="O15" s="135">
        <f>400*(COUNTA(O10:O14))</f>
        <v>0</v>
      </c>
      <c r="P15" s="138"/>
      <c r="Q15" s="137">
        <f>SUM(Q10:Q14)</f>
        <v>0</v>
      </c>
      <c r="R15" s="138"/>
      <c r="S15" s="135">
        <f>400*(COUNTA(S10:S14))</f>
        <v>0</v>
      </c>
      <c r="T15" s="138"/>
      <c r="U15" s="139">
        <f>SUM(U10:U14)</f>
        <v>0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27"/>
      <c r="C17" s="131"/>
      <c r="D17" s="129"/>
      <c r="E17" s="130"/>
      <c r="F17" s="127"/>
      <c r="G17" s="131"/>
      <c r="H17" s="129"/>
      <c r="I17" s="130"/>
      <c r="J17" s="127"/>
      <c r="K17" s="131"/>
      <c r="L17" s="129"/>
      <c r="M17" s="130"/>
      <c r="N17" s="127"/>
      <c r="O17" s="131"/>
      <c r="P17" s="141"/>
      <c r="Q17" s="130"/>
      <c r="R17" s="127"/>
      <c r="S17" s="131"/>
      <c r="T17" s="141"/>
      <c r="U17" s="130"/>
    </row>
    <row r="18" spans="1:21" ht="21.75" customHeight="1">
      <c r="A18" s="140" t="s">
        <v>40</v>
      </c>
      <c r="B18" s="127"/>
      <c r="C18" s="131"/>
      <c r="D18" s="129"/>
      <c r="E18" s="130"/>
      <c r="F18" s="127"/>
      <c r="G18" s="131"/>
      <c r="H18" s="129"/>
      <c r="I18" s="130"/>
      <c r="J18" s="127"/>
      <c r="K18" s="131"/>
      <c r="L18" s="129"/>
      <c r="M18" s="130"/>
      <c r="N18" s="127"/>
      <c r="O18" s="131"/>
      <c r="P18" s="129"/>
      <c r="Q18" s="130"/>
      <c r="R18" s="127"/>
      <c r="S18" s="131"/>
      <c r="T18" s="129"/>
      <c r="U18" s="130"/>
    </row>
    <row r="19" spans="1:21" ht="21.75" customHeight="1">
      <c r="A19" s="140" t="s">
        <v>40</v>
      </c>
      <c r="B19" s="127"/>
      <c r="C19" s="131"/>
      <c r="D19" s="129"/>
      <c r="E19" s="130"/>
      <c r="F19" s="127"/>
      <c r="G19" s="131"/>
      <c r="H19" s="129"/>
      <c r="I19" s="130"/>
      <c r="J19" s="127"/>
      <c r="K19" s="131"/>
      <c r="L19" s="129"/>
      <c r="M19" s="130"/>
      <c r="N19" s="127"/>
      <c r="O19" s="131"/>
      <c r="P19" s="129"/>
      <c r="Q19" s="130"/>
      <c r="R19" s="127"/>
      <c r="S19" s="131"/>
      <c r="T19" s="129"/>
      <c r="U19" s="130"/>
    </row>
    <row r="20" spans="1:21" ht="21.75" customHeight="1">
      <c r="A20" s="140" t="s">
        <v>40</v>
      </c>
      <c r="B20" s="127"/>
      <c r="C20" s="131"/>
      <c r="D20" s="129"/>
      <c r="E20" s="130"/>
      <c r="F20" s="127"/>
      <c r="G20" s="131"/>
      <c r="H20" s="129"/>
      <c r="I20" s="130"/>
      <c r="J20" s="127"/>
      <c r="K20" s="131"/>
      <c r="L20" s="129"/>
      <c r="M20" s="130"/>
      <c r="N20" s="127"/>
      <c r="O20" s="131"/>
      <c r="P20" s="129"/>
      <c r="Q20" s="130"/>
      <c r="R20" s="127"/>
      <c r="S20" s="131"/>
      <c r="T20" s="129"/>
      <c r="U20" s="130"/>
    </row>
    <row r="21" spans="1:21" ht="21.75" customHeight="1">
      <c r="A21" s="140" t="s">
        <v>40</v>
      </c>
      <c r="B21" s="127"/>
      <c r="C21" s="131"/>
      <c r="D21" s="129"/>
      <c r="E21" s="130"/>
      <c r="F21" s="127"/>
      <c r="G21" s="131"/>
      <c r="H21" s="129"/>
      <c r="I21" s="130"/>
      <c r="J21" s="127"/>
      <c r="K21" s="131"/>
      <c r="L21" s="129"/>
      <c r="M21" s="130"/>
      <c r="N21" s="127"/>
      <c r="O21" s="131"/>
      <c r="P21" s="129"/>
      <c r="Q21" s="130"/>
      <c r="R21" s="127"/>
      <c r="S21" s="131"/>
      <c r="T21" s="129"/>
      <c r="U21" s="130"/>
    </row>
    <row r="22" spans="1:21" ht="21.75" customHeight="1">
      <c r="A22" s="133" t="s">
        <v>39</v>
      </c>
      <c r="B22" s="142"/>
      <c r="C22" s="135">
        <f>800*(COUNTA(C17:C21))</f>
        <v>0</v>
      </c>
      <c r="D22" s="142"/>
      <c r="E22" s="139">
        <f>SUM(E17:E21)</f>
        <v>0</v>
      </c>
      <c r="F22" s="142"/>
      <c r="G22" s="135">
        <f>800*(COUNTA(G17:G21))</f>
        <v>0</v>
      </c>
      <c r="H22" s="142"/>
      <c r="I22" s="139">
        <f>SUM(I17:I21)</f>
        <v>0</v>
      </c>
      <c r="J22" s="142"/>
      <c r="K22" s="135">
        <f>800*(COUNTA(K17:K21))</f>
        <v>0</v>
      </c>
      <c r="L22" s="142"/>
      <c r="M22" s="139">
        <f>SUM(M17:M21)</f>
        <v>0</v>
      </c>
      <c r="N22" s="142"/>
      <c r="O22" s="135">
        <f>800*(COUNTA(O17:O21))</f>
        <v>0</v>
      </c>
      <c r="P22" s="142"/>
      <c r="Q22" s="139">
        <f>SUM(Q17:Q21)</f>
        <v>0</v>
      </c>
      <c r="R22" s="142"/>
      <c r="S22" s="135">
        <f>800*(COUNTA(S17:S21))</f>
        <v>0</v>
      </c>
      <c r="T22" s="142"/>
      <c r="U22" s="139">
        <f>SUM(U17:U21)</f>
        <v>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10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0.8</v>
      </c>
      <c r="S26" s="151"/>
      <c r="T26" s="150" t="s">
        <v>6</v>
      </c>
    </row>
    <row r="27" spans="1:20" ht="21.75" customHeight="1">
      <c r="A27" s="126" t="s">
        <v>44</v>
      </c>
      <c r="B27" s="127"/>
      <c r="C27" s="132"/>
      <c r="D27" s="152"/>
      <c r="E27" s="130"/>
      <c r="F27" s="127"/>
      <c r="G27" s="153"/>
      <c r="H27" s="132"/>
      <c r="I27" s="130"/>
      <c r="J27" s="127"/>
      <c r="K27" s="153"/>
      <c r="L27" s="127"/>
      <c r="M27" s="130"/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/>
      <c r="C28" s="157"/>
      <c r="D28" s="152"/>
      <c r="E28" s="130"/>
      <c r="F28" s="127"/>
      <c r="G28" s="157"/>
      <c r="H28" s="157"/>
      <c r="I28" s="130"/>
      <c r="J28" s="127"/>
      <c r="K28" s="157"/>
      <c r="L28" s="127"/>
      <c r="M28" s="130"/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/>
      <c r="C29" s="157"/>
      <c r="D29" s="153"/>
      <c r="E29" s="130"/>
      <c r="F29" s="127"/>
      <c r="G29" s="157"/>
      <c r="H29" s="157"/>
      <c r="I29" s="130"/>
      <c r="J29" s="127"/>
      <c r="K29" s="157"/>
      <c r="L29" s="127"/>
      <c r="M29" s="130"/>
      <c r="N29" s="158"/>
      <c r="S29" s="240"/>
      <c r="T29" s="241"/>
      <c r="U29" s="242"/>
    </row>
    <row r="30" spans="1:21" ht="21.75" customHeight="1">
      <c r="A30" s="126" t="s">
        <v>48</v>
      </c>
      <c r="B30" s="127"/>
      <c r="C30" s="157"/>
      <c r="D30" s="153"/>
      <c r="E30" s="130"/>
      <c r="F30" s="127"/>
      <c r="G30" s="157"/>
      <c r="H30" s="157"/>
      <c r="I30" s="130"/>
      <c r="J30" s="127"/>
      <c r="K30" s="157"/>
      <c r="L30" s="127"/>
      <c r="M30" s="130"/>
      <c r="N30" s="158"/>
      <c r="R30" s="161"/>
      <c r="S30" s="159"/>
      <c r="T30" s="160"/>
      <c r="U30" s="160"/>
    </row>
    <row r="31" spans="1:21" ht="21.75" customHeight="1">
      <c r="A31" s="133" t="s">
        <v>39</v>
      </c>
      <c r="B31" s="127"/>
      <c r="C31" s="162">
        <f>SUM(C30+C29+C28+(IF(COUNTBLANK(C27),0,1500)))</f>
        <v>0</v>
      </c>
      <c r="D31" s="152"/>
      <c r="E31" s="163">
        <f>SUM(E27:E30)</f>
        <v>0</v>
      </c>
      <c r="F31" s="130"/>
      <c r="G31" s="162">
        <f>SUM(G30+G29+G28+(IF(COUNTBLANK(G27),0,1500)))</f>
        <v>0</v>
      </c>
      <c r="H31" s="162"/>
      <c r="I31" s="163">
        <f>SUM(I27:I30)</f>
        <v>0</v>
      </c>
      <c r="J31" s="152"/>
      <c r="K31" s="162">
        <f>SUM(K30+K29+K28+(IF(COUNTBLANK(K27),0,1500)))</f>
        <v>0</v>
      </c>
      <c r="L31" s="127"/>
      <c r="M31" s="163">
        <f>SUM(M27:M30)</f>
        <v>0</v>
      </c>
      <c r="N31" s="164"/>
      <c r="S31" s="240" t="s">
        <v>47</v>
      </c>
      <c r="T31" s="241"/>
      <c r="U31" s="242"/>
    </row>
    <row r="32" spans="18:20" ht="12">
      <c r="R32" s="245"/>
      <c r="S32" s="246"/>
      <c r="T32" s="247"/>
    </row>
  </sheetData>
  <sheetProtection/>
  <mergeCells count="44">
    <mergeCell ref="R32:T32"/>
    <mergeCell ref="T8:T9"/>
    <mergeCell ref="K8:K9"/>
    <mergeCell ref="L8:L9"/>
    <mergeCell ref="O26:Q27"/>
    <mergeCell ref="R28:S28"/>
    <mergeCell ref="S29:U29"/>
    <mergeCell ref="A16:T16"/>
    <mergeCell ref="B25:E25"/>
    <mergeCell ref="R24:T24"/>
    <mergeCell ref="R8:R9"/>
    <mergeCell ref="A8:A9"/>
    <mergeCell ref="C8:C9"/>
    <mergeCell ref="D8:D9"/>
    <mergeCell ref="E8:E9"/>
    <mergeCell ref="F8:F9"/>
    <mergeCell ref="B8:B9"/>
    <mergeCell ref="O25:Q25"/>
    <mergeCell ref="M8:M9"/>
    <mergeCell ref="N8:N9"/>
    <mergeCell ref="O8:O9"/>
    <mergeCell ref="P8:P9"/>
    <mergeCell ref="A6:A7"/>
    <mergeCell ref="J8:J9"/>
    <mergeCell ref="B6:E7"/>
    <mergeCell ref="F6:I7"/>
    <mergeCell ref="J6:M7"/>
    <mergeCell ref="N6:Q7"/>
    <mergeCell ref="A1:E5"/>
    <mergeCell ref="U8:U9"/>
    <mergeCell ref="Q8:Q9"/>
    <mergeCell ref="G8:G9"/>
    <mergeCell ref="H8:H9"/>
    <mergeCell ref="I8:I9"/>
    <mergeCell ref="S31:U31"/>
    <mergeCell ref="G1:Q1"/>
    <mergeCell ref="H2:P3"/>
    <mergeCell ref="R2:U3"/>
    <mergeCell ref="H4:P4"/>
    <mergeCell ref="S4:T4"/>
    <mergeCell ref="R6:U7"/>
    <mergeCell ref="S8:S9"/>
    <mergeCell ref="F25:I25"/>
    <mergeCell ref="J25:M25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8">
      <selection activeCell="S29" sqref="S29:U29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202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59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62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26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182" t="s">
        <v>201</v>
      </c>
      <c r="C10" s="186">
        <v>0.004702430555555555</v>
      </c>
      <c r="D10" s="184" t="s">
        <v>144</v>
      </c>
      <c r="E10" s="185">
        <v>5</v>
      </c>
      <c r="F10" s="127"/>
      <c r="G10" s="131"/>
      <c r="H10" s="129"/>
      <c r="I10" s="130"/>
      <c r="J10" s="127" t="s">
        <v>215</v>
      </c>
      <c r="K10" s="132">
        <v>0.005670138888888888</v>
      </c>
      <c r="L10" s="129" t="s">
        <v>144</v>
      </c>
      <c r="M10" s="130">
        <v>5</v>
      </c>
      <c r="N10" s="127"/>
      <c r="O10" s="132"/>
      <c r="P10" s="129"/>
      <c r="Q10" s="130"/>
      <c r="R10" s="127"/>
      <c r="S10" s="132"/>
      <c r="T10" s="129"/>
      <c r="U10" s="130"/>
    </row>
    <row r="11" spans="1:21" ht="21.75" customHeight="1">
      <c r="A11" s="126" t="s">
        <v>38</v>
      </c>
      <c r="B11" s="127"/>
      <c r="C11" s="128"/>
      <c r="D11" s="129"/>
      <c r="E11" s="130"/>
      <c r="F11" s="127"/>
      <c r="G11" s="131"/>
      <c r="H11" s="129"/>
      <c r="I11" s="130"/>
      <c r="J11" s="127"/>
      <c r="K11" s="132"/>
      <c r="L11" s="129"/>
      <c r="M11" s="130"/>
      <c r="N11" s="127"/>
      <c r="O11" s="132"/>
      <c r="P11" s="129"/>
      <c r="Q11" s="130"/>
      <c r="R11" s="127"/>
      <c r="S11" s="132"/>
      <c r="T11" s="129"/>
      <c r="U11" s="130"/>
    </row>
    <row r="12" spans="1:21" ht="21.75" customHeight="1">
      <c r="A12" s="126" t="s">
        <v>38</v>
      </c>
      <c r="B12" s="127"/>
      <c r="C12" s="128"/>
      <c r="D12" s="129"/>
      <c r="E12" s="130"/>
      <c r="F12" s="127"/>
      <c r="G12" s="131"/>
      <c r="H12" s="129"/>
      <c r="I12" s="130"/>
      <c r="J12" s="127"/>
      <c r="K12" s="132"/>
      <c r="L12" s="129"/>
      <c r="M12" s="130"/>
      <c r="N12" s="127"/>
      <c r="O12" s="132"/>
      <c r="P12" s="129"/>
      <c r="Q12" s="130"/>
      <c r="R12" s="127"/>
      <c r="S12" s="132"/>
      <c r="T12" s="129"/>
      <c r="U12" s="130"/>
    </row>
    <row r="13" spans="1:21" ht="21.75" customHeight="1">
      <c r="A13" s="126" t="s">
        <v>38</v>
      </c>
      <c r="B13" s="127"/>
      <c r="C13" s="128"/>
      <c r="D13" s="129"/>
      <c r="E13" s="130"/>
      <c r="F13" s="127"/>
      <c r="G13" s="131"/>
      <c r="H13" s="129"/>
      <c r="I13" s="130"/>
      <c r="J13" s="127"/>
      <c r="K13" s="132"/>
      <c r="L13" s="129"/>
      <c r="M13" s="130"/>
      <c r="N13" s="127"/>
      <c r="O13" s="132"/>
      <c r="P13" s="129"/>
      <c r="Q13" s="130"/>
      <c r="R13" s="127"/>
      <c r="S13" s="132"/>
      <c r="T13" s="129"/>
      <c r="U13" s="130"/>
    </row>
    <row r="14" spans="1:21" ht="21.75" customHeight="1">
      <c r="A14" s="126" t="s">
        <v>38</v>
      </c>
      <c r="B14" s="127"/>
      <c r="C14" s="128"/>
      <c r="D14" s="129"/>
      <c r="E14" s="130"/>
      <c r="F14" s="127"/>
      <c r="G14" s="131"/>
      <c r="H14" s="129"/>
      <c r="I14" s="130"/>
      <c r="J14" s="127"/>
      <c r="K14" s="132"/>
      <c r="L14" s="129"/>
      <c r="M14" s="130"/>
      <c r="N14" s="127"/>
      <c r="O14" s="132"/>
      <c r="P14" s="129"/>
      <c r="Q14" s="130"/>
      <c r="R14" s="127"/>
      <c r="S14" s="132"/>
      <c r="T14" s="129"/>
      <c r="U14" s="130"/>
    </row>
    <row r="15" spans="1:21" ht="21.75" customHeight="1">
      <c r="A15" s="133" t="s">
        <v>39</v>
      </c>
      <c r="B15" s="134"/>
      <c r="C15" s="135">
        <f>400*(COUNTA(C10:C14))</f>
        <v>400</v>
      </c>
      <c r="D15" s="136"/>
      <c r="E15" s="137">
        <f>SUM(E10:E14)</f>
        <v>5</v>
      </c>
      <c r="F15" s="138"/>
      <c r="G15" s="135">
        <f>400*(COUNTA(G10:G14))</f>
        <v>0</v>
      </c>
      <c r="H15" s="138"/>
      <c r="I15" s="137">
        <f>SUM(I10:I14)</f>
        <v>0</v>
      </c>
      <c r="J15" s="138"/>
      <c r="K15" s="135">
        <f>400*(COUNTA(K10:K14))</f>
        <v>400</v>
      </c>
      <c r="L15" s="138"/>
      <c r="M15" s="137">
        <f>SUM(M10:M14)</f>
        <v>5</v>
      </c>
      <c r="N15" s="138"/>
      <c r="O15" s="135">
        <f>400*(COUNTA(O10:O14))</f>
        <v>0</v>
      </c>
      <c r="P15" s="138"/>
      <c r="Q15" s="137">
        <f>SUM(Q10:Q14)</f>
        <v>0</v>
      </c>
      <c r="R15" s="138"/>
      <c r="S15" s="135">
        <f>400*(COUNTA(S10:S14))</f>
        <v>0</v>
      </c>
      <c r="T15" s="138"/>
      <c r="U15" s="139">
        <f>SUM(U10:U14)</f>
        <v>0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27"/>
      <c r="C17" s="131"/>
      <c r="D17" s="129"/>
      <c r="E17" s="130"/>
      <c r="F17" s="127"/>
      <c r="G17" s="131"/>
      <c r="H17" s="129"/>
      <c r="I17" s="130"/>
      <c r="J17" s="127"/>
      <c r="K17" s="131"/>
      <c r="L17" s="129"/>
      <c r="M17" s="130"/>
      <c r="N17" s="127"/>
      <c r="O17" s="131"/>
      <c r="P17" s="141"/>
      <c r="Q17" s="130"/>
      <c r="R17" s="127"/>
      <c r="S17" s="131"/>
      <c r="T17" s="141"/>
      <c r="U17" s="130"/>
    </row>
    <row r="18" spans="1:21" ht="21.75" customHeight="1">
      <c r="A18" s="140" t="s">
        <v>40</v>
      </c>
      <c r="B18" s="127"/>
      <c r="C18" s="131"/>
      <c r="D18" s="129"/>
      <c r="E18" s="130"/>
      <c r="F18" s="127"/>
      <c r="G18" s="131"/>
      <c r="H18" s="129"/>
      <c r="I18" s="130"/>
      <c r="J18" s="127"/>
      <c r="K18" s="131"/>
      <c r="L18" s="129"/>
      <c r="M18" s="130"/>
      <c r="N18" s="127"/>
      <c r="O18" s="131"/>
      <c r="P18" s="129"/>
      <c r="Q18" s="130"/>
      <c r="R18" s="127"/>
      <c r="S18" s="131"/>
      <c r="T18" s="129"/>
      <c r="U18" s="130"/>
    </row>
    <row r="19" spans="1:21" ht="21.75" customHeight="1">
      <c r="A19" s="140" t="s">
        <v>40</v>
      </c>
      <c r="B19" s="127"/>
      <c r="C19" s="131"/>
      <c r="D19" s="129"/>
      <c r="E19" s="130"/>
      <c r="F19" s="127"/>
      <c r="G19" s="131"/>
      <c r="H19" s="129"/>
      <c r="I19" s="130"/>
      <c r="J19" s="127"/>
      <c r="K19" s="131"/>
      <c r="L19" s="129"/>
      <c r="M19" s="130"/>
      <c r="N19" s="127"/>
      <c r="O19" s="131"/>
      <c r="P19" s="129"/>
      <c r="Q19" s="130"/>
      <c r="R19" s="127"/>
      <c r="S19" s="131"/>
      <c r="T19" s="129"/>
      <c r="U19" s="130"/>
    </row>
    <row r="20" spans="1:21" ht="21.75" customHeight="1">
      <c r="A20" s="140" t="s">
        <v>40</v>
      </c>
      <c r="B20" s="127"/>
      <c r="C20" s="131"/>
      <c r="D20" s="129"/>
      <c r="E20" s="130"/>
      <c r="F20" s="127"/>
      <c r="G20" s="131"/>
      <c r="H20" s="129"/>
      <c r="I20" s="130"/>
      <c r="J20" s="127"/>
      <c r="K20" s="131"/>
      <c r="L20" s="129"/>
      <c r="M20" s="130"/>
      <c r="N20" s="127"/>
      <c r="O20" s="131"/>
      <c r="P20" s="129"/>
      <c r="Q20" s="130"/>
      <c r="R20" s="127"/>
      <c r="S20" s="131"/>
      <c r="T20" s="129"/>
      <c r="U20" s="130"/>
    </row>
    <row r="21" spans="1:21" ht="21.75" customHeight="1">
      <c r="A21" s="140" t="s">
        <v>40</v>
      </c>
      <c r="B21" s="127"/>
      <c r="C21" s="131"/>
      <c r="D21" s="129"/>
      <c r="E21" s="130"/>
      <c r="F21" s="127"/>
      <c r="G21" s="131"/>
      <c r="H21" s="129"/>
      <c r="I21" s="130"/>
      <c r="J21" s="127"/>
      <c r="K21" s="131"/>
      <c r="L21" s="129"/>
      <c r="M21" s="130"/>
      <c r="N21" s="127"/>
      <c r="O21" s="131"/>
      <c r="P21" s="129"/>
      <c r="Q21" s="130"/>
      <c r="R21" s="127"/>
      <c r="S21" s="131"/>
      <c r="T21" s="129"/>
      <c r="U21" s="130"/>
    </row>
    <row r="22" spans="1:21" ht="21.75" customHeight="1">
      <c r="A22" s="133" t="s">
        <v>39</v>
      </c>
      <c r="B22" s="142"/>
      <c r="C22" s="135">
        <f>800*(COUNTA(C17:C21))</f>
        <v>0</v>
      </c>
      <c r="D22" s="142"/>
      <c r="E22" s="139">
        <f>SUM(E17:E21)</f>
        <v>0</v>
      </c>
      <c r="F22" s="142"/>
      <c r="G22" s="135">
        <f>800*(COUNTA(G17:G21))</f>
        <v>0</v>
      </c>
      <c r="H22" s="142"/>
      <c r="I22" s="139">
        <f>SUM(I17:I21)</f>
        <v>0</v>
      </c>
      <c r="J22" s="142"/>
      <c r="K22" s="135">
        <f>800*(COUNTA(K17:K21))</f>
        <v>0</v>
      </c>
      <c r="L22" s="142"/>
      <c r="M22" s="139">
        <f>SUM(M17:M21)</f>
        <v>0</v>
      </c>
      <c r="N22" s="142"/>
      <c r="O22" s="135">
        <f>800*(COUNTA(O17:O21))</f>
        <v>0</v>
      </c>
      <c r="P22" s="142"/>
      <c r="Q22" s="139">
        <f>SUM(Q17:Q21)</f>
        <v>0</v>
      </c>
      <c r="R22" s="142"/>
      <c r="S22" s="135">
        <f>800*(COUNTA(S17:S21))</f>
        <v>0</v>
      </c>
      <c r="T22" s="142"/>
      <c r="U22" s="139">
        <f>SUM(U17:U21)</f>
        <v>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50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2.425</v>
      </c>
      <c r="S26" s="151"/>
      <c r="T26" s="150" t="s">
        <v>6</v>
      </c>
    </row>
    <row r="27" spans="1:20" ht="21.75" customHeight="1">
      <c r="A27" s="126" t="s">
        <v>44</v>
      </c>
      <c r="B27" s="127"/>
      <c r="C27" s="132"/>
      <c r="D27" s="152"/>
      <c r="E27" s="130"/>
      <c r="F27" s="127"/>
      <c r="G27" s="153"/>
      <c r="H27" s="132"/>
      <c r="I27" s="130"/>
      <c r="J27" s="127"/>
      <c r="K27" s="153"/>
      <c r="L27" s="127"/>
      <c r="M27" s="130"/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 t="s">
        <v>215</v>
      </c>
      <c r="C28" s="157">
        <v>1625</v>
      </c>
      <c r="D28" s="152" t="s">
        <v>144</v>
      </c>
      <c r="E28" s="130">
        <v>40</v>
      </c>
      <c r="F28" s="127"/>
      <c r="G28" s="157"/>
      <c r="H28" s="157"/>
      <c r="I28" s="130"/>
      <c r="J28" s="127"/>
      <c r="K28" s="157"/>
      <c r="L28" s="127"/>
      <c r="M28" s="130"/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/>
      <c r="C29" s="157"/>
      <c r="D29" s="153"/>
      <c r="E29" s="130"/>
      <c r="F29" s="127"/>
      <c r="G29" s="157"/>
      <c r="H29" s="157"/>
      <c r="I29" s="130"/>
      <c r="J29" s="127"/>
      <c r="K29" s="157"/>
      <c r="L29" s="127"/>
      <c r="M29" s="130"/>
      <c r="N29" s="158"/>
      <c r="S29" s="240"/>
      <c r="T29" s="241"/>
      <c r="U29" s="242"/>
    </row>
    <row r="30" spans="1:21" ht="21.75" customHeight="1">
      <c r="A30" s="126" t="s">
        <v>48</v>
      </c>
      <c r="B30" s="127"/>
      <c r="C30" s="157"/>
      <c r="D30" s="153"/>
      <c r="E30" s="130"/>
      <c r="F30" s="127"/>
      <c r="G30" s="157"/>
      <c r="H30" s="157"/>
      <c r="I30" s="130"/>
      <c r="J30" s="127"/>
      <c r="K30" s="157"/>
      <c r="L30" s="127"/>
      <c r="M30" s="130"/>
      <c r="N30" s="158"/>
      <c r="R30" s="161"/>
      <c r="S30" s="159"/>
      <c r="T30" s="160"/>
      <c r="U30" s="160"/>
    </row>
    <row r="31" spans="1:21" ht="21.75" customHeight="1">
      <c r="A31" s="133" t="s">
        <v>39</v>
      </c>
      <c r="B31" s="127"/>
      <c r="C31" s="162">
        <f>SUM(C30+C29+C28+(IF(COUNTBLANK(C27),0,1500)))</f>
        <v>1625</v>
      </c>
      <c r="D31" s="152"/>
      <c r="E31" s="163">
        <f>SUM(E27:E30)</f>
        <v>40</v>
      </c>
      <c r="F31" s="130"/>
      <c r="G31" s="162">
        <f>SUM(G30+G29+G28+(IF(COUNTBLANK(G27),0,1500)))</f>
        <v>0</v>
      </c>
      <c r="H31" s="162"/>
      <c r="I31" s="163">
        <f>SUM(I27:I30)</f>
        <v>0</v>
      </c>
      <c r="J31" s="152"/>
      <c r="K31" s="162">
        <f>SUM(K30+K29+K28+(IF(COUNTBLANK(K27),0,1500)))</f>
        <v>0</v>
      </c>
      <c r="L31" s="127"/>
      <c r="M31" s="163">
        <f>SUM(M27:M30)</f>
        <v>0</v>
      </c>
      <c r="N31" s="164"/>
      <c r="S31" s="240" t="s">
        <v>47</v>
      </c>
      <c r="T31" s="241"/>
      <c r="U31" s="242"/>
    </row>
    <row r="32" spans="18:20" ht="12">
      <c r="R32" s="245"/>
      <c r="S32" s="246"/>
      <c r="T32" s="247"/>
    </row>
  </sheetData>
  <sheetProtection/>
  <mergeCells count="44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A8:A9"/>
    <mergeCell ref="B8:B9"/>
    <mergeCell ref="C8:C9"/>
    <mergeCell ref="D8:D9"/>
    <mergeCell ref="E8:E9"/>
    <mergeCell ref="F8:F9"/>
    <mergeCell ref="R8:R9"/>
    <mergeCell ref="G8:G9"/>
    <mergeCell ref="H8:H9"/>
    <mergeCell ref="I8:I9"/>
    <mergeCell ref="J8:J9"/>
    <mergeCell ref="K8:K9"/>
    <mergeCell ref="L8:L9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S31:U31"/>
    <mergeCell ref="O26:Q27"/>
    <mergeCell ref="R28:S28"/>
    <mergeCell ref="S29:U29"/>
    <mergeCell ref="R32:T32"/>
    <mergeCell ref="S8:S9"/>
    <mergeCell ref="T8:T9"/>
    <mergeCell ref="U8:U9"/>
    <mergeCell ref="A16:T16"/>
    <mergeCell ref="R24:T2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B7">
      <selection activeCell="S29" sqref="S29:U29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365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59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62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26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127" t="s">
        <v>366</v>
      </c>
      <c r="C10" s="128">
        <v>0.005042824074074074</v>
      </c>
      <c r="D10" s="129" t="s">
        <v>94</v>
      </c>
      <c r="E10" s="130">
        <v>5</v>
      </c>
      <c r="F10" s="127"/>
      <c r="G10" s="131"/>
      <c r="H10" s="129"/>
      <c r="I10" s="130"/>
      <c r="J10" s="127"/>
      <c r="K10" s="132"/>
      <c r="L10" s="129"/>
      <c r="M10" s="130"/>
      <c r="N10" s="127"/>
      <c r="O10" s="132"/>
      <c r="P10" s="129"/>
      <c r="Q10" s="130"/>
      <c r="R10" s="127"/>
      <c r="S10" s="132"/>
      <c r="T10" s="129"/>
      <c r="U10" s="130"/>
    </row>
    <row r="11" spans="1:21" ht="21.75" customHeight="1">
      <c r="A11" s="126" t="s">
        <v>38</v>
      </c>
      <c r="B11" s="127"/>
      <c r="C11" s="128"/>
      <c r="D11" s="129"/>
      <c r="E11" s="130"/>
      <c r="F11" s="127"/>
      <c r="G11" s="131"/>
      <c r="H11" s="129"/>
      <c r="I11" s="130"/>
      <c r="J11" s="127"/>
      <c r="K11" s="132"/>
      <c r="L11" s="129"/>
      <c r="M11" s="130"/>
      <c r="N11" s="127"/>
      <c r="O11" s="132"/>
      <c r="P11" s="129"/>
      <c r="Q11" s="130"/>
      <c r="R11" s="127"/>
      <c r="S11" s="132"/>
      <c r="T11" s="129"/>
      <c r="U11" s="130"/>
    </row>
    <row r="12" spans="1:21" ht="21.75" customHeight="1">
      <c r="A12" s="126" t="s">
        <v>38</v>
      </c>
      <c r="B12" s="127"/>
      <c r="C12" s="128"/>
      <c r="D12" s="129"/>
      <c r="E12" s="130"/>
      <c r="F12" s="127"/>
      <c r="G12" s="131"/>
      <c r="H12" s="129"/>
      <c r="I12" s="130"/>
      <c r="J12" s="127"/>
      <c r="K12" s="132"/>
      <c r="L12" s="129"/>
      <c r="M12" s="130"/>
      <c r="N12" s="127"/>
      <c r="O12" s="132"/>
      <c r="P12" s="129"/>
      <c r="Q12" s="130"/>
      <c r="R12" s="127"/>
      <c r="S12" s="132"/>
      <c r="T12" s="129"/>
      <c r="U12" s="130"/>
    </row>
    <row r="13" spans="1:21" ht="21.75" customHeight="1">
      <c r="A13" s="126" t="s">
        <v>38</v>
      </c>
      <c r="B13" s="127"/>
      <c r="C13" s="128"/>
      <c r="D13" s="129"/>
      <c r="E13" s="130"/>
      <c r="F13" s="127"/>
      <c r="G13" s="131"/>
      <c r="H13" s="129"/>
      <c r="I13" s="130"/>
      <c r="J13" s="127"/>
      <c r="K13" s="132"/>
      <c r="L13" s="129"/>
      <c r="M13" s="130"/>
      <c r="N13" s="127"/>
      <c r="O13" s="132"/>
      <c r="P13" s="129"/>
      <c r="Q13" s="130"/>
      <c r="R13" s="127"/>
      <c r="S13" s="132"/>
      <c r="T13" s="129"/>
      <c r="U13" s="130"/>
    </row>
    <row r="14" spans="1:21" ht="21.75" customHeight="1">
      <c r="A14" s="126" t="s">
        <v>38</v>
      </c>
      <c r="B14" s="127"/>
      <c r="C14" s="128"/>
      <c r="D14" s="129"/>
      <c r="E14" s="130"/>
      <c r="F14" s="127"/>
      <c r="G14" s="131"/>
      <c r="H14" s="129"/>
      <c r="I14" s="130"/>
      <c r="J14" s="127"/>
      <c r="K14" s="132"/>
      <c r="L14" s="129"/>
      <c r="M14" s="130"/>
      <c r="N14" s="127"/>
      <c r="O14" s="132"/>
      <c r="P14" s="129"/>
      <c r="Q14" s="130"/>
      <c r="R14" s="127"/>
      <c r="S14" s="132"/>
      <c r="T14" s="129"/>
      <c r="U14" s="130"/>
    </row>
    <row r="15" spans="1:21" ht="21.75" customHeight="1">
      <c r="A15" s="133" t="s">
        <v>39</v>
      </c>
      <c r="B15" s="134"/>
      <c r="C15" s="135">
        <f>400*(COUNTA(C10:C14))</f>
        <v>400</v>
      </c>
      <c r="D15" s="136"/>
      <c r="E15" s="137">
        <f>SUM(E10:E14)</f>
        <v>5</v>
      </c>
      <c r="F15" s="138"/>
      <c r="G15" s="135">
        <f>400*(COUNTA(G10:G14))</f>
        <v>0</v>
      </c>
      <c r="H15" s="138"/>
      <c r="I15" s="137">
        <f>SUM(I10:I14)</f>
        <v>0</v>
      </c>
      <c r="J15" s="138"/>
      <c r="K15" s="135">
        <f>400*(COUNTA(K10:K14))</f>
        <v>0</v>
      </c>
      <c r="L15" s="138"/>
      <c r="M15" s="137">
        <f>SUM(M10:M14)</f>
        <v>0</v>
      </c>
      <c r="N15" s="138"/>
      <c r="O15" s="135">
        <f>400*(COUNTA(O10:O14))</f>
        <v>0</v>
      </c>
      <c r="P15" s="138"/>
      <c r="Q15" s="137">
        <f>SUM(Q10:Q14)</f>
        <v>0</v>
      </c>
      <c r="R15" s="138"/>
      <c r="S15" s="135">
        <f>400*(COUNTA(S10:S14))</f>
        <v>0</v>
      </c>
      <c r="T15" s="138"/>
      <c r="U15" s="139">
        <f>SUM(U10:U14)</f>
        <v>0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27"/>
      <c r="C17" s="131"/>
      <c r="D17" s="129"/>
      <c r="E17" s="130"/>
      <c r="F17" s="127"/>
      <c r="G17" s="131"/>
      <c r="H17" s="129"/>
      <c r="I17" s="130"/>
      <c r="J17" s="127"/>
      <c r="K17" s="131"/>
      <c r="L17" s="129"/>
      <c r="M17" s="130"/>
      <c r="N17" s="127"/>
      <c r="O17" s="131"/>
      <c r="P17" s="141"/>
      <c r="Q17" s="130"/>
      <c r="R17" s="127"/>
      <c r="S17" s="131"/>
      <c r="T17" s="141"/>
      <c r="U17" s="130"/>
    </row>
    <row r="18" spans="1:21" ht="21.75" customHeight="1">
      <c r="A18" s="140" t="s">
        <v>40</v>
      </c>
      <c r="B18" s="127"/>
      <c r="C18" s="131"/>
      <c r="D18" s="129"/>
      <c r="E18" s="130"/>
      <c r="F18" s="127"/>
      <c r="G18" s="131"/>
      <c r="H18" s="129"/>
      <c r="I18" s="130"/>
      <c r="J18" s="127"/>
      <c r="K18" s="131"/>
      <c r="L18" s="129"/>
      <c r="M18" s="130"/>
      <c r="N18" s="127"/>
      <c r="O18" s="131"/>
      <c r="P18" s="129"/>
      <c r="Q18" s="130"/>
      <c r="R18" s="127"/>
      <c r="S18" s="131"/>
      <c r="T18" s="129"/>
      <c r="U18" s="130"/>
    </row>
    <row r="19" spans="1:21" ht="21.75" customHeight="1">
      <c r="A19" s="140" t="s">
        <v>40</v>
      </c>
      <c r="B19" s="127"/>
      <c r="C19" s="131"/>
      <c r="D19" s="129"/>
      <c r="E19" s="130"/>
      <c r="F19" s="127"/>
      <c r="G19" s="131"/>
      <c r="H19" s="129"/>
      <c r="I19" s="130"/>
      <c r="J19" s="127"/>
      <c r="K19" s="131"/>
      <c r="L19" s="129"/>
      <c r="M19" s="130"/>
      <c r="N19" s="127"/>
      <c r="O19" s="131"/>
      <c r="P19" s="129"/>
      <c r="Q19" s="130"/>
      <c r="R19" s="127"/>
      <c r="S19" s="131"/>
      <c r="T19" s="129"/>
      <c r="U19" s="130"/>
    </row>
    <row r="20" spans="1:21" ht="21.75" customHeight="1">
      <c r="A20" s="140" t="s">
        <v>40</v>
      </c>
      <c r="B20" s="127"/>
      <c r="C20" s="131"/>
      <c r="D20" s="129"/>
      <c r="E20" s="130"/>
      <c r="F20" s="127"/>
      <c r="G20" s="131"/>
      <c r="H20" s="129"/>
      <c r="I20" s="130"/>
      <c r="J20" s="127"/>
      <c r="K20" s="131"/>
      <c r="L20" s="129"/>
      <c r="M20" s="130"/>
      <c r="N20" s="127"/>
      <c r="O20" s="131"/>
      <c r="P20" s="129"/>
      <c r="Q20" s="130"/>
      <c r="R20" s="127"/>
      <c r="S20" s="131"/>
      <c r="T20" s="129"/>
      <c r="U20" s="130"/>
    </row>
    <row r="21" spans="1:21" ht="21.75" customHeight="1">
      <c r="A21" s="140" t="s">
        <v>40</v>
      </c>
      <c r="B21" s="127"/>
      <c r="C21" s="131"/>
      <c r="D21" s="129"/>
      <c r="E21" s="130"/>
      <c r="F21" s="127"/>
      <c r="G21" s="131"/>
      <c r="H21" s="129"/>
      <c r="I21" s="130"/>
      <c r="J21" s="127"/>
      <c r="K21" s="131"/>
      <c r="L21" s="129"/>
      <c r="M21" s="130"/>
      <c r="N21" s="127"/>
      <c r="O21" s="131"/>
      <c r="P21" s="129"/>
      <c r="Q21" s="130"/>
      <c r="R21" s="127"/>
      <c r="S21" s="131"/>
      <c r="T21" s="129"/>
      <c r="U21" s="130"/>
    </row>
    <row r="22" spans="1:21" ht="21.75" customHeight="1">
      <c r="A22" s="133" t="s">
        <v>39</v>
      </c>
      <c r="B22" s="142"/>
      <c r="C22" s="135">
        <f>800*(COUNTA(C17:C21))</f>
        <v>0</v>
      </c>
      <c r="D22" s="142"/>
      <c r="E22" s="139">
        <f>SUM(E17:E21)</f>
        <v>0</v>
      </c>
      <c r="F22" s="142"/>
      <c r="G22" s="135">
        <f>800*(COUNTA(G17:G21))</f>
        <v>0</v>
      </c>
      <c r="H22" s="142"/>
      <c r="I22" s="139">
        <f>SUM(I17:I21)</f>
        <v>0</v>
      </c>
      <c r="J22" s="142"/>
      <c r="K22" s="135">
        <f>800*(COUNTA(K17:K21))</f>
        <v>0</v>
      </c>
      <c r="L22" s="142"/>
      <c r="M22" s="139">
        <f>SUM(M17:M21)</f>
        <v>0</v>
      </c>
      <c r="N22" s="142"/>
      <c r="O22" s="135">
        <f>800*(COUNTA(O17:O21))</f>
        <v>0</v>
      </c>
      <c r="P22" s="142"/>
      <c r="Q22" s="139">
        <f>SUM(Q17:Q21)</f>
        <v>0</v>
      </c>
      <c r="R22" s="142"/>
      <c r="S22" s="135">
        <f>800*(COUNTA(S17:S21))</f>
        <v>0</v>
      </c>
      <c r="T22" s="142"/>
      <c r="U22" s="139">
        <f>SUM(U17:U21)</f>
        <v>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5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0.4</v>
      </c>
      <c r="S26" s="151"/>
      <c r="T26" s="150" t="s">
        <v>6</v>
      </c>
    </row>
    <row r="27" spans="1:20" ht="21.75" customHeight="1">
      <c r="A27" s="126" t="s">
        <v>44</v>
      </c>
      <c r="B27" s="127"/>
      <c r="C27" s="132"/>
      <c r="D27" s="152"/>
      <c r="E27" s="130"/>
      <c r="F27" s="127"/>
      <c r="G27" s="132"/>
      <c r="H27" s="132"/>
      <c r="I27" s="130"/>
      <c r="J27" s="127"/>
      <c r="K27" s="132"/>
      <c r="L27" s="127"/>
      <c r="M27" s="130"/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/>
      <c r="C28" s="157"/>
      <c r="D28" s="152"/>
      <c r="E28" s="130"/>
      <c r="F28" s="127"/>
      <c r="G28" s="157"/>
      <c r="H28" s="157"/>
      <c r="I28" s="130"/>
      <c r="J28" s="127"/>
      <c r="K28" s="157"/>
      <c r="L28" s="127"/>
      <c r="M28" s="130"/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/>
      <c r="C29" s="157"/>
      <c r="D29" s="153"/>
      <c r="E29" s="130"/>
      <c r="F29" s="127"/>
      <c r="G29" s="157"/>
      <c r="H29" s="157"/>
      <c r="I29" s="130"/>
      <c r="J29" s="127"/>
      <c r="K29" s="157"/>
      <c r="L29" s="127"/>
      <c r="M29" s="130"/>
      <c r="N29" s="158"/>
      <c r="S29" s="240"/>
      <c r="T29" s="241"/>
      <c r="U29" s="242"/>
    </row>
    <row r="30" spans="1:21" ht="21.75" customHeight="1">
      <c r="A30" s="126" t="s">
        <v>48</v>
      </c>
      <c r="B30" s="127"/>
      <c r="C30" s="157"/>
      <c r="D30" s="153"/>
      <c r="E30" s="130"/>
      <c r="F30" s="127"/>
      <c r="G30" s="157"/>
      <c r="H30" s="157"/>
      <c r="I30" s="130"/>
      <c r="J30" s="127"/>
      <c r="K30" s="157"/>
      <c r="L30" s="127"/>
      <c r="M30" s="130"/>
      <c r="N30" s="158"/>
      <c r="R30" s="161"/>
      <c r="S30" s="159"/>
      <c r="T30" s="160"/>
      <c r="U30" s="160"/>
    </row>
    <row r="31" spans="1:21" ht="21.75" customHeight="1">
      <c r="A31" s="133" t="s">
        <v>39</v>
      </c>
      <c r="B31" s="127"/>
      <c r="C31" s="162">
        <f>SUM(C30+C29+C28+(IF(COUNTBLANK(C27),0,1500)))</f>
        <v>0</v>
      </c>
      <c r="D31" s="152"/>
      <c r="E31" s="163">
        <f>SUM(E27:E30)</f>
        <v>0</v>
      </c>
      <c r="F31" s="130"/>
      <c r="G31" s="162">
        <f>SUM(G30+G29+G28+(IF(COUNTBLANK(G27),0,1500)))</f>
        <v>0</v>
      </c>
      <c r="H31" s="162"/>
      <c r="I31" s="163">
        <f>SUM(I27:I30)</f>
        <v>0</v>
      </c>
      <c r="J31" s="152"/>
      <c r="K31" s="162">
        <f>SUM(K30+K29+K28+(IF(COUNTBLANK(K27),0,1500)))</f>
        <v>0</v>
      </c>
      <c r="L31" s="127"/>
      <c r="M31" s="163">
        <f>SUM(M27:M30)</f>
        <v>0</v>
      </c>
      <c r="N31" s="164"/>
      <c r="S31" s="240" t="s">
        <v>47</v>
      </c>
      <c r="T31" s="241"/>
      <c r="U31" s="242"/>
    </row>
    <row r="32" spans="18:20" ht="12">
      <c r="R32" s="245"/>
      <c r="S32" s="246"/>
      <c r="T32" s="247"/>
    </row>
  </sheetData>
  <sheetProtection/>
  <mergeCells count="44">
    <mergeCell ref="O26:Q27"/>
    <mergeCell ref="R28:S28"/>
    <mergeCell ref="S29:U2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G8:G9"/>
    <mergeCell ref="H8:H9"/>
    <mergeCell ref="I8:I9"/>
    <mergeCell ref="J8:J9"/>
    <mergeCell ref="K8:K9"/>
    <mergeCell ref="L8:L9"/>
    <mergeCell ref="J6:M7"/>
    <mergeCell ref="N6:Q7"/>
    <mergeCell ref="R6:U7"/>
    <mergeCell ref="A8:A9"/>
    <mergeCell ref="B8:B9"/>
    <mergeCell ref="C8:C9"/>
    <mergeCell ref="D8:D9"/>
    <mergeCell ref="E8:E9"/>
    <mergeCell ref="F8:F9"/>
    <mergeCell ref="R8:R9"/>
    <mergeCell ref="S31:U31"/>
    <mergeCell ref="A1:E5"/>
    <mergeCell ref="G1:Q1"/>
    <mergeCell ref="H2:P3"/>
    <mergeCell ref="R2:U3"/>
    <mergeCell ref="H4:P4"/>
    <mergeCell ref="S4:T4"/>
    <mergeCell ref="A6:A7"/>
    <mergeCell ref="B6:E7"/>
    <mergeCell ref="F6:I7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6">
      <selection activeCell="S29" sqref="S29:U29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197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59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62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26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182" t="s">
        <v>201</v>
      </c>
      <c r="C10" s="186">
        <v>0.003376041666666666</v>
      </c>
      <c r="D10" s="184" t="s">
        <v>144</v>
      </c>
      <c r="E10" s="185">
        <v>5</v>
      </c>
      <c r="F10" s="127" t="s">
        <v>214</v>
      </c>
      <c r="G10" s="131">
        <v>0.004706018518518518</v>
      </c>
      <c r="H10" s="129" t="s">
        <v>144</v>
      </c>
      <c r="I10" s="130">
        <v>5</v>
      </c>
      <c r="J10" s="127"/>
      <c r="K10" s="132"/>
      <c r="L10" s="129"/>
      <c r="M10" s="130"/>
      <c r="N10" s="127"/>
      <c r="O10" s="132"/>
      <c r="P10" s="129"/>
      <c r="Q10" s="130"/>
      <c r="R10" s="182" t="s">
        <v>198</v>
      </c>
      <c r="S10" s="183">
        <v>0.0038435185185185182</v>
      </c>
      <c r="T10" s="184" t="s">
        <v>144</v>
      </c>
      <c r="U10" s="185">
        <v>5</v>
      </c>
    </row>
    <row r="11" spans="1:21" ht="21.75" customHeight="1">
      <c r="A11" s="126" t="s">
        <v>38</v>
      </c>
      <c r="B11" s="127"/>
      <c r="C11" s="128"/>
      <c r="D11" s="129"/>
      <c r="E11" s="130"/>
      <c r="F11" s="127"/>
      <c r="G11" s="131"/>
      <c r="H11" s="129"/>
      <c r="I11" s="130"/>
      <c r="J11" s="127"/>
      <c r="K11" s="132"/>
      <c r="L11" s="129"/>
      <c r="M11" s="130"/>
      <c r="N11" s="127"/>
      <c r="O11" s="132"/>
      <c r="P11" s="129"/>
      <c r="Q11" s="130"/>
      <c r="R11" s="182" t="s">
        <v>332</v>
      </c>
      <c r="S11" s="183">
        <v>0.004046990740740741</v>
      </c>
      <c r="T11" s="184" t="s">
        <v>144</v>
      </c>
      <c r="U11" s="185">
        <v>5</v>
      </c>
    </row>
    <row r="12" spans="1:21" ht="21.75" customHeight="1">
      <c r="A12" s="126" t="s">
        <v>38</v>
      </c>
      <c r="B12" s="127"/>
      <c r="C12" s="128"/>
      <c r="D12" s="129"/>
      <c r="E12" s="130"/>
      <c r="F12" s="127"/>
      <c r="G12" s="131"/>
      <c r="H12" s="129"/>
      <c r="I12" s="130"/>
      <c r="J12" s="127"/>
      <c r="K12" s="132"/>
      <c r="L12" s="129"/>
      <c r="M12" s="130"/>
      <c r="N12" s="127"/>
      <c r="O12" s="132"/>
      <c r="P12" s="129"/>
      <c r="Q12" s="130"/>
      <c r="R12" s="127"/>
      <c r="S12" s="132"/>
      <c r="T12" s="129"/>
      <c r="U12" s="130"/>
    </row>
    <row r="13" spans="1:21" ht="21.75" customHeight="1">
      <c r="A13" s="126" t="s">
        <v>38</v>
      </c>
      <c r="B13" s="127"/>
      <c r="C13" s="128"/>
      <c r="D13" s="129"/>
      <c r="E13" s="130"/>
      <c r="F13" s="127"/>
      <c r="G13" s="131"/>
      <c r="H13" s="129"/>
      <c r="I13" s="130"/>
      <c r="J13" s="127"/>
      <c r="K13" s="132"/>
      <c r="L13" s="129"/>
      <c r="M13" s="130"/>
      <c r="N13" s="127"/>
      <c r="O13" s="132"/>
      <c r="P13" s="129"/>
      <c r="Q13" s="130"/>
      <c r="R13" s="127"/>
      <c r="S13" s="132"/>
      <c r="T13" s="129"/>
      <c r="U13" s="130"/>
    </row>
    <row r="14" spans="1:21" ht="21.75" customHeight="1">
      <c r="A14" s="126" t="s">
        <v>38</v>
      </c>
      <c r="B14" s="127"/>
      <c r="C14" s="128"/>
      <c r="D14" s="129"/>
      <c r="E14" s="130"/>
      <c r="F14" s="127"/>
      <c r="G14" s="131"/>
      <c r="H14" s="129"/>
      <c r="I14" s="130"/>
      <c r="J14" s="127"/>
      <c r="K14" s="132"/>
      <c r="L14" s="129"/>
      <c r="M14" s="130"/>
      <c r="N14" s="127"/>
      <c r="O14" s="132"/>
      <c r="P14" s="129"/>
      <c r="Q14" s="130"/>
      <c r="R14" s="127"/>
      <c r="S14" s="132"/>
      <c r="T14" s="129"/>
      <c r="U14" s="130"/>
    </row>
    <row r="15" spans="1:21" ht="21.75" customHeight="1">
      <c r="A15" s="133" t="s">
        <v>39</v>
      </c>
      <c r="B15" s="134"/>
      <c r="C15" s="135">
        <f>400*(COUNTA(C10:C14))</f>
        <v>400</v>
      </c>
      <c r="D15" s="136"/>
      <c r="E15" s="137">
        <f>SUM(E10:E14)</f>
        <v>5</v>
      </c>
      <c r="F15" s="138"/>
      <c r="G15" s="135">
        <f>400*(COUNTA(G10:G14))</f>
        <v>400</v>
      </c>
      <c r="H15" s="138"/>
      <c r="I15" s="137">
        <f>SUM(I10:I14)</f>
        <v>5</v>
      </c>
      <c r="J15" s="138"/>
      <c r="K15" s="135">
        <f>400*(COUNTA(K10:K14))</f>
        <v>0</v>
      </c>
      <c r="L15" s="138"/>
      <c r="M15" s="137">
        <f>SUM(M10:M14)</f>
        <v>0</v>
      </c>
      <c r="N15" s="138"/>
      <c r="O15" s="135">
        <f>400*(COUNTA(O10:O14))</f>
        <v>0</v>
      </c>
      <c r="P15" s="138"/>
      <c r="Q15" s="137">
        <f>SUM(Q10:Q14)</f>
        <v>0</v>
      </c>
      <c r="R15" s="138"/>
      <c r="S15" s="135">
        <f>400*(COUNTA(S10:S14))</f>
        <v>800</v>
      </c>
      <c r="T15" s="138"/>
      <c r="U15" s="139">
        <f>SUM(U10:U14)</f>
        <v>10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82" t="s">
        <v>200</v>
      </c>
      <c r="C17" s="186">
        <v>0.0070569444444444455</v>
      </c>
      <c r="D17" s="184" t="s">
        <v>144</v>
      </c>
      <c r="E17" s="185">
        <v>10</v>
      </c>
      <c r="F17" s="127" t="s">
        <v>275</v>
      </c>
      <c r="G17" s="131">
        <v>0.00937662037037037</v>
      </c>
      <c r="H17" s="129" t="s">
        <v>94</v>
      </c>
      <c r="I17" s="130">
        <v>10</v>
      </c>
      <c r="J17" s="127" t="s">
        <v>214</v>
      </c>
      <c r="K17" s="131">
        <v>0.008774421296296296</v>
      </c>
      <c r="L17" s="129" t="s">
        <v>144</v>
      </c>
      <c r="M17" s="130">
        <v>10</v>
      </c>
      <c r="N17" s="127"/>
      <c r="O17" s="131"/>
      <c r="P17" s="141"/>
      <c r="Q17" s="130"/>
      <c r="R17" s="127"/>
      <c r="S17" s="131"/>
      <c r="T17" s="141"/>
      <c r="U17" s="130"/>
    </row>
    <row r="18" spans="1:21" ht="21.75" customHeight="1">
      <c r="A18" s="140" t="s">
        <v>40</v>
      </c>
      <c r="B18" s="182" t="s">
        <v>332</v>
      </c>
      <c r="C18" s="186">
        <v>0.007768402777777778</v>
      </c>
      <c r="D18" s="184" t="s">
        <v>144</v>
      </c>
      <c r="E18" s="185">
        <v>10</v>
      </c>
      <c r="F18" s="127"/>
      <c r="G18" s="131"/>
      <c r="H18" s="129"/>
      <c r="I18" s="130"/>
      <c r="J18" s="127"/>
      <c r="K18" s="131"/>
      <c r="L18" s="129"/>
      <c r="M18" s="130"/>
      <c r="N18" s="127"/>
      <c r="O18" s="131"/>
      <c r="P18" s="129"/>
      <c r="Q18" s="130"/>
      <c r="R18" s="127"/>
      <c r="S18" s="131"/>
      <c r="T18" s="129"/>
      <c r="U18" s="130"/>
    </row>
    <row r="19" spans="1:21" ht="21.75" customHeight="1">
      <c r="A19" s="140" t="s">
        <v>40</v>
      </c>
      <c r="B19" s="127"/>
      <c r="C19" s="131"/>
      <c r="D19" s="129"/>
      <c r="E19" s="130"/>
      <c r="F19" s="127"/>
      <c r="G19" s="131"/>
      <c r="H19" s="129"/>
      <c r="I19" s="130"/>
      <c r="J19" s="127"/>
      <c r="K19" s="131"/>
      <c r="L19" s="129"/>
      <c r="M19" s="130"/>
      <c r="N19" s="127"/>
      <c r="O19" s="131"/>
      <c r="P19" s="129"/>
      <c r="Q19" s="130"/>
      <c r="R19" s="127"/>
      <c r="S19" s="131"/>
      <c r="T19" s="129"/>
      <c r="U19" s="130"/>
    </row>
    <row r="20" spans="1:21" ht="21.75" customHeight="1">
      <c r="A20" s="140" t="s">
        <v>40</v>
      </c>
      <c r="B20" s="127"/>
      <c r="C20" s="131"/>
      <c r="D20" s="129"/>
      <c r="E20" s="130"/>
      <c r="F20" s="127"/>
      <c r="G20" s="131"/>
      <c r="H20" s="129"/>
      <c r="I20" s="130"/>
      <c r="J20" s="127"/>
      <c r="K20" s="131"/>
      <c r="L20" s="129"/>
      <c r="M20" s="130"/>
      <c r="N20" s="127"/>
      <c r="O20" s="131"/>
      <c r="P20" s="129"/>
      <c r="Q20" s="130"/>
      <c r="R20" s="127"/>
      <c r="S20" s="131"/>
      <c r="T20" s="129"/>
      <c r="U20" s="130"/>
    </row>
    <row r="21" spans="1:21" ht="21.75" customHeight="1">
      <c r="A21" s="140" t="s">
        <v>40</v>
      </c>
      <c r="B21" s="127"/>
      <c r="C21" s="131"/>
      <c r="D21" s="129"/>
      <c r="E21" s="130"/>
      <c r="F21" s="127"/>
      <c r="G21" s="131"/>
      <c r="H21" s="129"/>
      <c r="I21" s="130"/>
      <c r="J21" s="127"/>
      <c r="K21" s="131"/>
      <c r="L21" s="129"/>
      <c r="M21" s="130"/>
      <c r="N21" s="127"/>
      <c r="O21" s="131"/>
      <c r="P21" s="129"/>
      <c r="Q21" s="130"/>
      <c r="R21" s="127"/>
      <c r="S21" s="131"/>
      <c r="T21" s="129"/>
      <c r="U21" s="130"/>
    </row>
    <row r="22" spans="1:21" ht="21.75" customHeight="1">
      <c r="A22" s="133" t="s">
        <v>39</v>
      </c>
      <c r="B22" s="142"/>
      <c r="C22" s="135">
        <f>800*(COUNTA(C17:C21))</f>
        <v>1600</v>
      </c>
      <c r="D22" s="142"/>
      <c r="E22" s="139">
        <f>SUM(E17:E21)</f>
        <v>20</v>
      </c>
      <c r="F22" s="142"/>
      <c r="G22" s="135">
        <f>800*(COUNTA(G17:G21))</f>
        <v>800</v>
      </c>
      <c r="H22" s="142"/>
      <c r="I22" s="139">
        <f>SUM(I17:I21)</f>
        <v>10</v>
      </c>
      <c r="J22" s="142"/>
      <c r="K22" s="135">
        <f>800*(COUNTA(K17:K21))</f>
        <v>800</v>
      </c>
      <c r="L22" s="142"/>
      <c r="M22" s="139">
        <f>SUM(M17:M21)</f>
        <v>10</v>
      </c>
      <c r="N22" s="142"/>
      <c r="O22" s="135">
        <f>800*(COUNTA(O17:O21))</f>
        <v>0</v>
      </c>
      <c r="P22" s="142"/>
      <c r="Q22" s="139">
        <f>SUM(Q17:Q21)</f>
        <v>0</v>
      </c>
      <c r="R22" s="142"/>
      <c r="S22" s="135">
        <f>800*(COUNTA(S17:S21))</f>
        <v>0</v>
      </c>
      <c r="T22" s="142"/>
      <c r="U22" s="139">
        <f>SUM(U17:U21)</f>
        <v>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140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8.35</v>
      </c>
      <c r="S26" s="151"/>
      <c r="T26" s="150" t="s">
        <v>6</v>
      </c>
    </row>
    <row r="27" spans="1:20" ht="21.75" customHeight="1">
      <c r="A27" s="126" t="s">
        <v>44</v>
      </c>
      <c r="B27" s="182" t="s">
        <v>370</v>
      </c>
      <c r="C27" s="183">
        <v>0.01752314814814815</v>
      </c>
      <c r="D27" s="213" t="s">
        <v>144</v>
      </c>
      <c r="E27" s="185">
        <v>40</v>
      </c>
      <c r="F27" s="127"/>
      <c r="G27" s="153"/>
      <c r="H27" s="132"/>
      <c r="I27" s="130"/>
      <c r="J27" s="127"/>
      <c r="K27" s="153"/>
      <c r="L27" s="127"/>
      <c r="M27" s="130"/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 t="s">
        <v>215</v>
      </c>
      <c r="C28" s="157">
        <v>2050</v>
      </c>
      <c r="D28" s="152" t="s">
        <v>144</v>
      </c>
      <c r="E28" s="130">
        <v>40</v>
      </c>
      <c r="F28" s="127"/>
      <c r="G28" s="157"/>
      <c r="H28" s="157"/>
      <c r="I28" s="130"/>
      <c r="J28" s="127"/>
      <c r="K28" s="157"/>
      <c r="L28" s="127"/>
      <c r="M28" s="130"/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/>
      <c r="C29" s="157"/>
      <c r="D29" s="153"/>
      <c r="E29" s="130"/>
      <c r="F29" s="127"/>
      <c r="G29" s="157"/>
      <c r="H29" s="157"/>
      <c r="I29" s="130"/>
      <c r="J29" s="127"/>
      <c r="K29" s="157"/>
      <c r="L29" s="127"/>
      <c r="M29" s="130"/>
      <c r="N29" s="158"/>
      <c r="S29" s="240"/>
      <c r="T29" s="241"/>
      <c r="U29" s="242"/>
    </row>
    <row r="30" spans="1:21" ht="21.75" customHeight="1">
      <c r="A30" s="126" t="s">
        <v>48</v>
      </c>
      <c r="B30" s="127"/>
      <c r="C30" s="157"/>
      <c r="D30" s="153"/>
      <c r="E30" s="130"/>
      <c r="F30" s="127"/>
      <c r="G30" s="157"/>
      <c r="H30" s="157"/>
      <c r="I30" s="130"/>
      <c r="J30" s="127"/>
      <c r="K30" s="157"/>
      <c r="L30" s="127"/>
      <c r="M30" s="130"/>
      <c r="N30" s="158"/>
      <c r="R30" s="161"/>
      <c r="S30" s="159"/>
      <c r="T30" s="160"/>
      <c r="U30" s="160"/>
    </row>
    <row r="31" spans="1:21" ht="21.75" customHeight="1">
      <c r="A31" s="133" t="s">
        <v>39</v>
      </c>
      <c r="B31" s="127"/>
      <c r="C31" s="162">
        <f>SUM(C30+C29+C28+(IF(COUNTBLANK(C27),0,1500)))</f>
        <v>3550</v>
      </c>
      <c r="D31" s="152"/>
      <c r="E31" s="163">
        <f>SUM(E27:E30)</f>
        <v>80</v>
      </c>
      <c r="F31" s="130"/>
      <c r="G31" s="162">
        <f>SUM(G30+G29+G28+(IF(COUNTBLANK(G27),0,1500)))</f>
        <v>0</v>
      </c>
      <c r="H31" s="162"/>
      <c r="I31" s="163">
        <f>SUM(I27:I30)</f>
        <v>0</v>
      </c>
      <c r="J31" s="152"/>
      <c r="K31" s="162">
        <f>SUM(K30+K29+K28+(IF(COUNTBLANK(K27),0,1500)))</f>
        <v>0</v>
      </c>
      <c r="L31" s="127"/>
      <c r="M31" s="163">
        <f>SUM(M27:M30)</f>
        <v>0</v>
      </c>
      <c r="N31" s="164"/>
      <c r="S31" s="240" t="s">
        <v>47</v>
      </c>
      <c r="T31" s="241"/>
      <c r="U31" s="242"/>
    </row>
    <row r="32" spans="18:20" ht="12">
      <c r="R32" s="245"/>
      <c r="S32" s="246"/>
      <c r="T32" s="247"/>
    </row>
  </sheetData>
  <sheetProtection/>
  <mergeCells count="44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A8:A9"/>
    <mergeCell ref="B8:B9"/>
    <mergeCell ref="C8:C9"/>
    <mergeCell ref="D8:D9"/>
    <mergeCell ref="E8:E9"/>
    <mergeCell ref="F8:F9"/>
    <mergeCell ref="R8:R9"/>
    <mergeCell ref="G8:G9"/>
    <mergeCell ref="H8:H9"/>
    <mergeCell ref="I8:I9"/>
    <mergeCell ref="J8:J9"/>
    <mergeCell ref="K8:K9"/>
    <mergeCell ref="L8:L9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S31:U31"/>
    <mergeCell ref="O26:Q27"/>
    <mergeCell ref="R28:S28"/>
    <mergeCell ref="S29:U29"/>
    <mergeCell ref="R32:T32"/>
    <mergeCell ref="S8:S9"/>
    <mergeCell ref="T8:T9"/>
    <mergeCell ref="U8:U9"/>
    <mergeCell ref="A16:T16"/>
    <mergeCell ref="R24:T2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B5">
      <selection activeCell="S29" sqref="S29:U29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210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59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62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26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127" t="s">
        <v>215</v>
      </c>
      <c r="C10" s="128">
        <v>0.006788541666666666</v>
      </c>
      <c r="D10" s="129" t="s">
        <v>144</v>
      </c>
      <c r="E10" s="130">
        <v>2</v>
      </c>
      <c r="F10" s="127" t="s">
        <v>215</v>
      </c>
      <c r="G10" s="131">
        <v>0.009025925925925925</v>
      </c>
      <c r="H10" s="129" t="s">
        <v>144</v>
      </c>
      <c r="I10" s="130">
        <v>2</v>
      </c>
      <c r="J10" s="127" t="s">
        <v>215</v>
      </c>
      <c r="K10" s="132">
        <v>0.009347453703703703</v>
      </c>
      <c r="L10" s="129" t="s">
        <v>144</v>
      </c>
      <c r="M10" s="130">
        <v>2</v>
      </c>
      <c r="N10" s="127"/>
      <c r="O10" s="132"/>
      <c r="P10" s="129"/>
      <c r="Q10" s="130"/>
      <c r="R10" s="127"/>
      <c r="S10" s="132"/>
      <c r="T10" s="129"/>
      <c r="U10" s="130"/>
    </row>
    <row r="11" spans="1:21" ht="21.75" customHeight="1">
      <c r="A11" s="126" t="s">
        <v>38</v>
      </c>
      <c r="B11" s="127"/>
      <c r="C11" s="128"/>
      <c r="D11" s="129"/>
      <c r="E11" s="130"/>
      <c r="F11" s="127"/>
      <c r="G11" s="131"/>
      <c r="H11" s="129"/>
      <c r="I11" s="130"/>
      <c r="J11" s="127"/>
      <c r="K11" s="132"/>
      <c r="L11" s="129"/>
      <c r="M11" s="130"/>
      <c r="N11" s="127"/>
      <c r="O11" s="132"/>
      <c r="P11" s="129"/>
      <c r="Q11" s="130"/>
      <c r="R11" s="127"/>
      <c r="S11" s="132"/>
      <c r="T11" s="129"/>
      <c r="U11" s="130"/>
    </row>
    <row r="12" spans="1:21" ht="21.75" customHeight="1">
      <c r="A12" s="126" t="s">
        <v>38</v>
      </c>
      <c r="B12" s="127"/>
      <c r="C12" s="128"/>
      <c r="D12" s="129"/>
      <c r="E12" s="130"/>
      <c r="F12" s="127"/>
      <c r="G12" s="131"/>
      <c r="H12" s="129"/>
      <c r="I12" s="130"/>
      <c r="J12" s="127"/>
      <c r="K12" s="132"/>
      <c r="L12" s="129"/>
      <c r="M12" s="130"/>
      <c r="N12" s="127"/>
      <c r="O12" s="132"/>
      <c r="P12" s="129"/>
      <c r="Q12" s="130"/>
      <c r="R12" s="127"/>
      <c r="S12" s="132"/>
      <c r="T12" s="129"/>
      <c r="U12" s="130"/>
    </row>
    <row r="13" spans="1:21" ht="21.75" customHeight="1">
      <c r="A13" s="126" t="s">
        <v>38</v>
      </c>
      <c r="B13" s="127"/>
      <c r="C13" s="128"/>
      <c r="D13" s="129"/>
      <c r="E13" s="130"/>
      <c r="F13" s="127"/>
      <c r="G13" s="131"/>
      <c r="H13" s="129"/>
      <c r="I13" s="130"/>
      <c r="J13" s="127"/>
      <c r="K13" s="132"/>
      <c r="L13" s="129"/>
      <c r="M13" s="130"/>
      <c r="N13" s="127"/>
      <c r="O13" s="132"/>
      <c r="P13" s="129"/>
      <c r="Q13" s="130"/>
      <c r="R13" s="127"/>
      <c r="S13" s="132"/>
      <c r="T13" s="129"/>
      <c r="U13" s="130"/>
    </row>
    <row r="14" spans="1:21" ht="21.75" customHeight="1">
      <c r="A14" s="126" t="s">
        <v>38</v>
      </c>
      <c r="B14" s="127"/>
      <c r="C14" s="128"/>
      <c r="D14" s="129"/>
      <c r="E14" s="130"/>
      <c r="F14" s="127"/>
      <c r="G14" s="131"/>
      <c r="H14" s="129"/>
      <c r="I14" s="130"/>
      <c r="J14" s="127"/>
      <c r="K14" s="132"/>
      <c r="L14" s="129"/>
      <c r="M14" s="130"/>
      <c r="N14" s="127"/>
      <c r="O14" s="132"/>
      <c r="P14" s="129"/>
      <c r="Q14" s="130"/>
      <c r="R14" s="127"/>
      <c r="S14" s="132"/>
      <c r="T14" s="129"/>
      <c r="U14" s="130"/>
    </row>
    <row r="15" spans="1:21" ht="21.75" customHeight="1">
      <c r="A15" s="133" t="s">
        <v>39</v>
      </c>
      <c r="B15" s="134"/>
      <c r="C15" s="135">
        <f>400*(COUNTA(C10:C14))</f>
        <v>400</v>
      </c>
      <c r="D15" s="136"/>
      <c r="E15" s="137">
        <f>SUM(E10:E14)</f>
        <v>2</v>
      </c>
      <c r="F15" s="138"/>
      <c r="G15" s="135">
        <f>400*(COUNTA(G10:G14))</f>
        <v>400</v>
      </c>
      <c r="H15" s="138"/>
      <c r="I15" s="137">
        <f>SUM(I10:I14)</f>
        <v>2</v>
      </c>
      <c r="J15" s="138"/>
      <c r="K15" s="135">
        <f>400*(COUNTA(K10:K14))</f>
        <v>400</v>
      </c>
      <c r="L15" s="138"/>
      <c r="M15" s="137">
        <f>SUM(M10:M14)</f>
        <v>2</v>
      </c>
      <c r="N15" s="138"/>
      <c r="O15" s="135">
        <f>400*(COUNTA(O10:O14))</f>
        <v>0</v>
      </c>
      <c r="P15" s="138"/>
      <c r="Q15" s="137">
        <f>SUM(Q10:Q14)</f>
        <v>0</v>
      </c>
      <c r="R15" s="138"/>
      <c r="S15" s="135">
        <f>400*(COUNTA(S10:S14))</f>
        <v>0</v>
      </c>
      <c r="T15" s="138"/>
      <c r="U15" s="139">
        <f>SUM(U10:U14)</f>
        <v>0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27" t="s">
        <v>215</v>
      </c>
      <c r="C17" s="131">
        <v>0.013665046296296295</v>
      </c>
      <c r="D17" s="129" t="s">
        <v>144</v>
      </c>
      <c r="E17" s="130">
        <v>6</v>
      </c>
      <c r="F17" s="127"/>
      <c r="G17" s="131"/>
      <c r="H17" s="129"/>
      <c r="I17" s="130"/>
      <c r="J17" s="127"/>
      <c r="K17" s="131"/>
      <c r="L17" s="129"/>
      <c r="M17" s="130"/>
      <c r="N17" s="127"/>
      <c r="O17" s="131"/>
      <c r="P17" s="141"/>
      <c r="Q17" s="130"/>
      <c r="R17" s="127"/>
      <c r="S17" s="131"/>
      <c r="T17" s="141"/>
      <c r="U17" s="130"/>
    </row>
    <row r="18" spans="1:21" ht="21.75" customHeight="1">
      <c r="A18" s="140" t="s">
        <v>40</v>
      </c>
      <c r="B18" s="127"/>
      <c r="C18" s="131"/>
      <c r="D18" s="129"/>
      <c r="E18" s="130"/>
      <c r="F18" s="127"/>
      <c r="G18" s="131"/>
      <c r="H18" s="129"/>
      <c r="I18" s="130"/>
      <c r="J18" s="127"/>
      <c r="K18" s="131"/>
      <c r="L18" s="129"/>
      <c r="M18" s="130"/>
      <c r="N18" s="127"/>
      <c r="O18" s="131"/>
      <c r="P18" s="129"/>
      <c r="Q18" s="130"/>
      <c r="R18" s="127"/>
      <c r="S18" s="131"/>
      <c r="T18" s="129"/>
      <c r="U18" s="130"/>
    </row>
    <row r="19" spans="1:21" ht="21.75" customHeight="1">
      <c r="A19" s="140" t="s">
        <v>40</v>
      </c>
      <c r="B19" s="127"/>
      <c r="C19" s="131"/>
      <c r="D19" s="129"/>
      <c r="E19" s="130"/>
      <c r="F19" s="127"/>
      <c r="G19" s="131"/>
      <c r="H19" s="129"/>
      <c r="I19" s="130"/>
      <c r="J19" s="127"/>
      <c r="K19" s="131"/>
      <c r="L19" s="129"/>
      <c r="M19" s="130"/>
      <c r="N19" s="127"/>
      <c r="O19" s="131"/>
      <c r="P19" s="129"/>
      <c r="Q19" s="130"/>
      <c r="R19" s="127"/>
      <c r="S19" s="131"/>
      <c r="T19" s="129"/>
      <c r="U19" s="130"/>
    </row>
    <row r="20" spans="1:21" ht="21.75" customHeight="1">
      <c r="A20" s="140" t="s">
        <v>40</v>
      </c>
      <c r="B20" s="127"/>
      <c r="C20" s="131"/>
      <c r="D20" s="129"/>
      <c r="E20" s="130"/>
      <c r="F20" s="127"/>
      <c r="G20" s="131"/>
      <c r="H20" s="129"/>
      <c r="I20" s="130"/>
      <c r="J20" s="127"/>
      <c r="K20" s="131"/>
      <c r="L20" s="129"/>
      <c r="M20" s="130"/>
      <c r="N20" s="127"/>
      <c r="O20" s="131"/>
      <c r="P20" s="129"/>
      <c r="Q20" s="130"/>
      <c r="R20" s="127"/>
      <c r="S20" s="131"/>
      <c r="T20" s="129"/>
      <c r="U20" s="130"/>
    </row>
    <row r="21" spans="1:21" ht="21.75" customHeight="1">
      <c r="A21" s="140" t="s">
        <v>40</v>
      </c>
      <c r="B21" s="127"/>
      <c r="C21" s="131"/>
      <c r="D21" s="129"/>
      <c r="E21" s="130"/>
      <c r="F21" s="127"/>
      <c r="G21" s="131"/>
      <c r="H21" s="129"/>
      <c r="I21" s="130"/>
      <c r="J21" s="127"/>
      <c r="K21" s="131"/>
      <c r="L21" s="129"/>
      <c r="M21" s="130"/>
      <c r="N21" s="127"/>
      <c r="O21" s="131"/>
      <c r="P21" s="129"/>
      <c r="Q21" s="130"/>
      <c r="R21" s="127"/>
      <c r="S21" s="131"/>
      <c r="T21" s="129"/>
      <c r="U21" s="130"/>
    </row>
    <row r="22" spans="1:21" ht="21.75" customHeight="1">
      <c r="A22" s="133" t="s">
        <v>39</v>
      </c>
      <c r="B22" s="142"/>
      <c r="C22" s="135">
        <f>800*(COUNTA(C17:C21))</f>
        <v>800</v>
      </c>
      <c r="D22" s="142"/>
      <c r="E22" s="139">
        <f>SUM(E17:E21)</f>
        <v>6</v>
      </c>
      <c r="F22" s="142"/>
      <c r="G22" s="135">
        <f>800*(COUNTA(G17:G21))</f>
        <v>0</v>
      </c>
      <c r="H22" s="142"/>
      <c r="I22" s="139">
        <f>SUM(I17:I21)</f>
        <v>0</v>
      </c>
      <c r="J22" s="142"/>
      <c r="K22" s="135">
        <f>800*(COUNTA(K17:K21))</f>
        <v>0</v>
      </c>
      <c r="L22" s="142"/>
      <c r="M22" s="139">
        <f>SUM(M17:M21)</f>
        <v>0</v>
      </c>
      <c r="N22" s="142"/>
      <c r="O22" s="135">
        <f>800*(COUNTA(O17:O21))</f>
        <v>0</v>
      </c>
      <c r="P22" s="142"/>
      <c r="Q22" s="139">
        <f>SUM(Q17:Q21)</f>
        <v>0</v>
      </c>
      <c r="R22" s="142"/>
      <c r="S22" s="135">
        <f>800*(COUNTA(S17:S21))</f>
        <v>0</v>
      </c>
      <c r="T22" s="142"/>
      <c r="U22" s="139">
        <f>SUM(U17:U21)</f>
        <v>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12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2</v>
      </c>
      <c r="S26" s="151"/>
      <c r="T26" s="150" t="s">
        <v>6</v>
      </c>
    </row>
    <row r="27" spans="1:20" ht="21.75" customHeight="1">
      <c r="A27" s="126" t="s">
        <v>44</v>
      </c>
      <c r="B27" s="127"/>
      <c r="C27" s="132"/>
      <c r="D27" s="152"/>
      <c r="E27" s="130"/>
      <c r="F27" s="127"/>
      <c r="G27" s="153"/>
      <c r="H27" s="132"/>
      <c r="I27" s="130"/>
      <c r="J27" s="127"/>
      <c r="K27" s="153"/>
      <c r="L27" s="127"/>
      <c r="M27" s="130"/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/>
      <c r="C28" s="157"/>
      <c r="D28" s="152"/>
      <c r="E28" s="130"/>
      <c r="F28" s="127"/>
      <c r="G28" s="157"/>
      <c r="H28" s="157"/>
      <c r="I28" s="130"/>
      <c r="J28" s="127"/>
      <c r="K28" s="157"/>
      <c r="L28" s="127"/>
      <c r="M28" s="130"/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/>
      <c r="C29" s="157"/>
      <c r="D29" s="153"/>
      <c r="E29" s="130"/>
      <c r="F29" s="127"/>
      <c r="G29" s="157"/>
      <c r="H29" s="157"/>
      <c r="I29" s="130"/>
      <c r="J29" s="127"/>
      <c r="K29" s="157"/>
      <c r="L29" s="127"/>
      <c r="M29" s="130"/>
      <c r="N29" s="158"/>
      <c r="S29" s="240"/>
      <c r="T29" s="241"/>
      <c r="U29" s="242"/>
    </row>
    <row r="30" spans="1:21" ht="21.75" customHeight="1">
      <c r="A30" s="126" t="s">
        <v>48</v>
      </c>
      <c r="B30" s="127"/>
      <c r="C30" s="157"/>
      <c r="D30" s="153"/>
      <c r="E30" s="130"/>
      <c r="F30" s="127"/>
      <c r="G30" s="157"/>
      <c r="H30" s="157"/>
      <c r="I30" s="130"/>
      <c r="J30" s="127"/>
      <c r="K30" s="157"/>
      <c r="L30" s="127"/>
      <c r="M30" s="130"/>
      <c r="N30" s="158"/>
      <c r="R30" s="161"/>
      <c r="S30" s="159"/>
      <c r="T30" s="160"/>
      <c r="U30" s="160"/>
    </row>
    <row r="31" spans="1:21" ht="21.75" customHeight="1">
      <c r="A31" s="133" t="s">
        <v>39</v>
      </c>
      <c r="B31" s="127"/>
      <c r="C31" s="162">
        <f>SUM(C30+C29+C28+(IF(COUNTBLANK(C27),0,1500)))</f>
        <v>0</v>
      </c>
      <c r="D31" s="152"/>
      <c r="E31" s="163">
        <f>SUM(E27:E30)</f>
        <v>0</v>
      </c>
      <c r="F31" s="130"/>
      <c r="G31" s="162">
        <f>SUM(G30+G29+G28+(IF(COUNTBLANK(G27),0,1500)))</f>
        <v>0</v>
      </c>
      <c r="H31" s="162"/>
      <c r="I31" s="163">
        <f>SUM(I27:I30)</f>
        <v>0</v>
      </c>
      <c r="J31" s="152"/>
      <c r="K31" s="162">
        <f>SUM(K30+K29+K28+(IF(COUNTBLANK(K27),0,1500)))</f>
        <v>0</v>
      </c>
      <c r="L31" s="127"/>
      <c r="M31" s="163">
        <f>SUM(M27:M30)</f>
        <v>0</v>
      </c>
      <c r="N31" s="164"/>
      <c r="S31" s="240" t="s">
        <v>47</v>
      </c>
      <c r="T31" s="241"/>
      <c r="U31" s="242"/>
    </row>
    <row r="32" spans="18:20" ht="12">
      <c r="R32" s="245"/>
      <c r="S32" s="246"/>
      <c r="T32" s="247"/>
    </row>
  </sheetData>
  <sheetProtection/>
  <mergeCells count="44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A8:A9"/>
    <mergeCell ref="B8:B9"/>
    <mergeCell ref="C8:C9"/>
    <mergeCell ref="D8:D9"/>
    <mergeCell ref="E8:E9"/>
    <mergeCell ref="F8:F9"/>
    <mergeCell ref="R8:R9"/>
    <mergeCell ref="G8:G9"/>
    <mergeCell ref="H8:H9"/>
    <mergeCell ref="I8:I9"/>
    <mergeCell ref="J8:J9"/>
    <mergeCell ref="K8:K9"/>
    <mergeCell ref="L8:L9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S31:U31"/>
    <mergeCell ref="O26:Q27"/>
    <mergeCell ref="R28:S28"/>
    <mergeCell ref="S29:U29"/>
    <mergeCell ref="R32:T32"/>
    <mergeCell ref="S8:S9"/>
    <mergeCell ref="T8:T9"/>
    <mergeCell ref="U8:U9"/>
    <mergeCell ref="A16:T16"/>
    <mergeCell ref="R24:T2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7">
      <selection activeCell="S29" sqref="S29:U29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103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59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62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26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127" t="s">
        <v>174</v>
      </c>
      <c r="C10" s="128">
        <v>0.004474652777777778</v>
      </c>
      <c r="D10" s="129" t="s">
        <v>94</v>
      </c>
      <c r="E10" s="130">
        <v>5</v>
      </c>
      <c r="F10" s="127" t="s">
        <v>174</v>
      </c>
      <c r="G10" s="131">
        <v>0.006910879629629629</v>
      </c>
      <c r="H10" s="129" t="s">
        <v>94</v>
      </c>
      <c r="I10" s="130">
        <v>5</v>
      </c>
      <c r="J10" s="127" t="s">
        <v>129</v>
      </c>
      <c r="K10" s="132">
        <v>0.005795949074074074</v>
      </c>
      <c r="L10" s="129" t="s">
        <v>94</v>
      </c>
      <c r="M10" s="130">
        <v>5</v>
      </c>
      <c r="N10" s="127" t="s">
        <v>129</v>
      </c>
      <c r="O10" s="132">
        <v>0.006234722222222222</v>
      </c>
      <c r="P10" s="129" t="s">
        <v>94</v>
      </c>
      <c r="Q10" s="130">
        <v>5</v>
      </c>
      <c r="R10" s="127" t="s">
        <v>129</v>
      </c>
      <c r="S10" s="132">
        <v>0.00577800925925926</v>
      </c>
      <c r="T10" s="129" t="s">
        <v>94</v>
      </c>
      <c r="U10" s="130">
        <v>5</v>
      </c>
    </row>
    <row r="11" spans="1:21" ht="21.75" customHeight="1">
      <c r="A11" s="126" t="s">
        <v>38</v>
      </c>
      <c r="B11" s="127" t="s">
        <v>207</v>
      </c>
      <c r="C11" s="128">
        <v>0.004460185185185185</v>
      </c>
      <c r="D11" s="129" t="s">
        <v>94</v>
      </c>
      <c r="E11" s="130">
        <v>5</v>
      </c>
      <c r="F11" s="127" t="s">
        <v>193</v>
      </c>
      <c r="G11" s="131">
        <v>0.006650925925925926</v>
      </c>
      <c r="H11" s="129" t="s">
        <v>94</v>
      </c>
      <c r="I11" s="130">
        <v>5</v>
      </c>
      <c r="J11" s="127" t="s">
        <v>185</v>
      </c>
      <c r="K11" s="132">
        <v>0.005645138888888888</v>
      </c>
      <c r="L11" s="129" t="s">
        <v>94</v>
      </c>
      <c r="M11" s="130">
        <v>5</v>
      </c>
      <c r="N11" s="127" t="s">
        <v>206</v>
      </c>
      <c r="O11" s="132">
        <v>0.006150578703703703</v>
      </c>
      <c r="P11" s="129" t="s">
        <v>94</v>
      </c>
      <c r="Q11" s="130">
        <v>5</v>
      </c>
      <c r="R11" s="127" t="s">
        <v>185</v>
      </c>
      <c r="S11" s="132">
        <v>0.005644444444444445</v>
      </c>
      <c r="T11" s="129" t="s">
        <v>94</v>
      </c>
      <c r="U11" s="130">
        <v>5</v>
      </c>
    </row>
    <row r="12" spans="1:21" ht="21.75" customHeight="1">
      <c r="A12" s="126" t="s">
        <v>38</v>
      </c>
      <c r="B12" s="127" t="s">
        <v>281</v>
      </c>
      <c r="C12" s="128">
        <v>0.004460532407407408</v>
      </c>
      <c r="D12" s="129" t="s">
        <v>94</v>
      </c>
      <c r="E12" s="130">
        <v>5</v>
      </c>
      <c r="F12" s="127" t="s">
        <v>233</v>
      </c>
      <c r="G12" s="131">
        <v>0.006688310185185186</v>
      </c>
      <c r="H12" s="129" t="s">
        <v>94</v>
      </c>
      <c r="I12" s="130">
        <v>5</v>
      </c>
      <c r="J12" s="127" t="s">
        <v>206</v>
      </c>
      <c r="K12" s="132">
        <v>0.005564351851851852</v>
      </c>
      <c r="L12" s="129" t="s">
        <v>94</v>
      </c>
      <c r="M12" s="130">
        <v>5</v>
      </c>
      <c r="N12" s="127" t="s">
        <v>251</v>
      </c>
      <c r="O12" s="132">
        <v>0.006234953703703704</v>
      </c>
      <c r="P12" s="129" t="s">
        <v>94</v>
      </c>
      <c r="Q12" s="130">
        <v>5</v>
      </c>
      <c r="R12" s="127" t="s">
        <v>275</v>
      </c>
      <c r="S12" s="132">
        <v>0.005515625</v>
      </c>
      <c r="T12" s="129" t="s">
        <v>94</v>
      </c>
      <c r="U12" s="130">
        <v>5</v>
      </c>
    </row>
    <row r="13" spans="1:21" ht="21.75" customHeight="1">
      <c r="A13" s="126" t="s">
        <v>38</v>
      </c>
      <c r="B13" s="127" t="s">
        <v>344</v>
      </c>
      <c r="C13" s="128">
        <v>0.004429166666666667</v>
      </c>
      <c r="D13" s="129" t="s">
        <v>94</v>
      </c>
      <c r="E13" s="130">
        <v>5</v>
      </c>
      <c r="F13" s="127" t="s">
        <v>281</v>
      </c>
      <c r="G13" s="131">
        <v>0.0066641203703703715</v>
      </c>
      <c r="H13" s="129" t="s">
        <v>94</v>
      </c>
      <c r="I13" s="130">
        <v>5</v>
      </c>
      <c r="J13" s="127" t="s">
        <v>251</v>
      </c>
      <c r="K13" s="132">
        <v>0.005556597222222222</v>
      </c>
      <c r="L13" s="129" t="s">
        <v>94</v>
      </c>
      <c r="M13" s="130">
        <v>5</v>
      </c>
      <c r="N13" s="127" t="s">
        <v>319</v>
      </c>
      <c r="O13" s="132">
        <v>0.006564236111111111</v>
      </c>
      <c r="P13" s="129" t="s">
        <v>94</v>
      </c>
      <c r="Q13" s="130">
        <v>5</v>
      </c>
      <c r="R13" s="127" t="s">
        <v>333</v>
      </c>
      <c r="S13" s="132">
        <v>0.005614467592592594</v>
      </c>
      <c r="T13" s="129" t="s">
        <v>94</v>
      </c>
      <c r="U13" s="130">
        <v>5</v>
      </c>
    </row>
    <row r="14" spans="1:21" ht="21.75" customHeight="1">
      <c r="A14" s="126" t="s">
        <v>38</v>
      </c>
      <c r="B14" s="182" t="s">
        <v>377</v>
      </c>
      <c r="C14" s="186">
        <v>0.004530787037037037</v>
      </c>
      <c r="D14" s="184" t="s">
        <v>144</v>
      </c>
      <c r="E14" s="185">
        <v>5</v>
      </c>
      <c r="F14" s="127" t="s">
        <v>323</v>
      </c>
      <c r="G14" s="131">
        <v>0.00662037037037037</v>
      </c>
      <c r="H14" s="129" t="s">
        <v>94</v>
      </c>
      <c r="I14" s="130">
        <v>5</v>
      </c>
      <c r="J14" s="127" t="s">
        <v>325</v>
      </c>
      <c r="K14" s="132">
        <v>0.005502083333333334</v>
      </c>
      <c r="L14" s="129" t="s">
        <v>94</v>
      </c>
      <c r="M14" s="130">
        <v>5</v>
      </c>
      <c r="N14" s="127" t="s">
        <v>350</v>
      </c>
      <c r="O14" s="132">
        <v>0.0061877314814814816</v>
      </c>
      <c r="P14" s="129" t="s">
        <v>94</v>
      </c>
      <c r="Q14" s="130">
        <v>5</v>
      </c>
      <c r="R14" s="127" t="s">
        <v>357</v>
      </c>
      <c r="S14" s="132">
        <v>0.005713194444444444</v>
      </c>
      <c r="T14" s="129" t="s">
        <v>94</v>
      </c>
      <c r="U14" s="130">
        <v>5</v>
      </c>
    </row>
    <row r="15" spans="1:21" ht="21.75" customHeight="1">
      <c r="A15" s="133" t="s">
        <v>39</v>
      </c>
      <c r="B15" s="134"/>
      <c r="C15" s="135">
        <f>400*(COUNTA(C10:C14))</f>
        <v>2000</v>
      </c>
      <c r="D15" s="136"/>
      <c r="E15" s="137">
        <f>SUM(E10:E14)</f>
        <v>25</v>
      </c>
      <c r="F15" s="138"/>
      <c r="G15" s="135">
        <f>400*(COUNTA(G10:G14))</f>
        <v>2000</v>
      </c>
      <c r="H15" s="138"/>
      <c r="I15" s="137">
        <f>SUM(I10:I14)</f>
        <v>25</v>
      </c>
      <c r="J15" s="138"/>
      <c r="K15" s="135">
        <f>400*(COUNTA(K10:K14))</f>
        <v>2000</v>
      </c>
      <c r="L15" s="138"/>
      <c r="M15" s="137">
        <f>SUM(M10:M14)</f>
        <v>25</v>
      </c>
      <c r="N15" s="138"/>
      <c r="O15" s="135">
        <f>400*(COUNTA(O10:O14))</f>
        <v>2000</v>
      </c>
      <c r="P15" s="138"/>
      <c r="Q15" s="137">
        <f>SUM(Q10:Q14)</f>
        <v>25</v>
      </c>
      <c r="R15" s="138"/>
      <c r="S15" s="135">
        <f>400*(COUNTA(S10:S14))</f>
        <v>2000</v>
      </c>
      <c r="T15" s="138"/>
      <c r="U15" s="139">
        <f>SUM(U10:U14)</f>
        <v>25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27" t="s">
        <v>161</v>
      </c>
      <c r="C17" s="131">
        <v>0.009480671296296296</v>
      </c>
      <c r="D17" s="129" t="s">
        <v>94</v>
      </c>
      <c r="E17" s="130">
        <v>10</v>
      </c>
      <c r="F17" s="127" t="s">
        <v>93</v>
      </c>
      <c r="G17" s="131">
        <v>0.013720717592592593</v>
      </c>
      <c r="H17" s="129" t="s">
        <v>94</v>
      </c>
      <c r="I17" s="130">
        <v>10</v>
      </c>
      <c r="J17" s="127" t="s">
        <v>118</v>
      </c>
      <c r="K17" s="131">
        <v>0.01138125</v>
      </c>
      <c r="L17" s="129" t="s">
        <v>94</v>
      </c>
      <c r="M17" s="130">
        <v>10</v>
      </c>
      <c r="N17" s="127" t="s">
        <v>185</v>
      </c>
      <c r="O17" s="131">
        <v>0.012803356481481482</v>
      </c>
      <c r="P17" s="129" t="s">
        <v>94</v>
      </c>
      <c r="Q17" s="130">
        <v>10</v>
      </c>
      <c r="R17" s="127" t="s">
        <v>93</v>
      </c>
      <c r="S17" s="132">
        <v>0.011754861111111112</v>
      </c>
      <c r="T17" s="129" t="s">
        <v>94</v>
      </c>
      <c r="U17" s="130">
        <v>10</v>
      </c>
    </row>
    <row r="18" spans="1:21" ht="21.75" customHeight="1">
      <c r="A18" s="140" t="s">
        <v>40</v>
      </c>
      <c r="B18" s="127" t="s">
        <v>174</v>
      </c>
      <c r="C18" s="131">
        <v>0.009278819444444444</v>
      </c>
      <c r="D18" s="129" t="s">
        <v>94</v>
      </c>
      <c r="E18" s="130">
        <v>10</v>
      </c>
      <c r="F18" s="127" t="s">
        <v>161</v>
      </c>
      <c r="G18" s="131">
        <v>0.013741319444444447</v>
      </c>
      <c r="H18" s="129" t="s">
        <v>94</v>
      </c>
      <c r="I18" s="130">
        <v>10</v>
      </c>
      <c r="J18" s="127" t="s">
        <v>153</v>
      </c>
      <c r="K18" s="131">
        <v>0.011325231481481483</v>
      </c>
      <c r="L18" s="129" t="s">
        <v>94</v>
      </c>
      <c r="M18" s="130">
        <v>10</v>
      </c>
      <c r="N18" s="127" t="s">
        <v>242</v>
      </c>
      <c r="O18" s="131">
        <v>0.01303888888888889</v>
      </c>
      <c r="P18" s="129" t="s">
        <v>94</v>
      </c>
      <c r="Q18" s="130">
        <v>10</v>
      </c>
      <c r="R18" s="127" t="s">
        <v>153</v>
      </c>
      <c r="S18" s="131">
        <v>0.011601504629629632</v>
      </c>
      <c r="T18" s="129" t="s">
        <v>94</v>
      </c>
      <c r="U18" s="130">
        <v>10</v>
      </c>
    </row>
    <row r="19" spans="1:21" ht="21.75" customHeight="1">
      <c r="A19" s="140" t="s">
        <v>40</v>
      </c>
      <c r="B19" s="127" t="s">
        <v>195</v>
      </c>
      <c r="C19" s="131">
        <v>0.009187037037037037</v>
      </c>
      <c r="D19" s="129" t="s">
        <v>94</v>
      </c>
      <c r="E19" s="130">
        <v>10</v>
      </c>
      <c r="F19" s="127" t="s">
        <v>170</v>
      </c>
      <c r="G19" s="131">
        <v>0.013196180555555556</v>
      </c>
      <c r="H19" s="129" t="s">
        <v>94</v>
      </c>
      <c r="I19" s="130">
        <v>10</v>
      </c>
      <c r="J19" s="127" t="s">
        <v>206</v>
      </c>
      <c r="K19" s="131">
        <v>0.011141203703703704</v>
      </c>
      <c r="L19" s="129" t="s">
        <v>94</v>
      </c>
      <c r="M19" s="130">
        <v>10</v>
      </c>
      <c r="N19" s="127" t="s">
        <v>281</v>
      </c>
      <c r="O19" s="131">
        <v>0.012908564814814815</v>
      </c>
      <c r="P19" s="129" t="s">
        <v>94</v>
      </c>
      <c r="Q19" s="130">
        <v>10</v>
      </c>
      <c r="R19" s="127" t="s">
        <v>170</v>
      </c>
      <c r="S19" s="131">
        <v>0.011668981481481482</v>
      </c>
      <c r="T19" s="129" t="s">
        <v>94</v>
      </c>
      <c r="U19" s="130">
        <v>10</v>
      </c>
    </row>
    <row r="20" spans="1:21" ht="21.75" customHeight="1">
      <c r="A20" s="140" t="s">
        <v>40</v>
      </c>
      <c r="B20" s="127" t="s">
        <v>251</v>
      </c>
      <c r="C20" s="131">
        <v>0.009472685185185185</v>
      </c>
      <c r="D20" s="129" t="s">
        <v>94</v>
      </c>
      <c r="E20" s="130">
        <v>10</v>
      </c>
      <c r="F20" s="127" t="s">
        <v>273</v>
      </c>
      <c r="G20" s="131">
        <v>0.012872337962962964</v>
      </c>
      <c r="H20" s="129" t="s">
        <v>94</v>
      </c>
      <c r="I20" s="130">
        <v>10</v>
      </c>
      <c r="J20" s="127" t="s">
        <v>273</v>
      </c>
      <c r="K20" s="131">
        <v>0.011304976851851849</v>
      </c>
      <c r="L20" s="129" t="s">
        <v>94</v>
      </c>
      <c r="M20" s="130">
        <v>10</v>
      </c>
      <c r="N20" s="127" t="s">
        <v>344</v>
      </c>
      <c r="O20" s="131">
        <v>0.013130208333333332</v>
      </c>
      <c r="P20" s="129" t="s">
        <v>94</v>
      </c>
      <c r="Q20" s="130">
        <v>10</v>
      </c>
      <c r="R20" s="127" t="s">
        <v>193</v>
      </c>
      <c r="S20" s="131">
        <v>0.011976620370370368</v>
      </c>
      <c r="T20" s="129" t="s">
        <v>94</v>
      </c>
      <c r="U20" s="130">
        <v>10</v>
      </c>
    </row>
    <row r="21" spans="1:21" ht="21.75" customHeight="1">
      <c r="A21" s="140" t="s">
        <v>40</v>
      </c>
      <c r="B21" s="127" t="s">
        <v>350</v>
      </c>
      <c r="C21" s="131">
        <v>0.00892685185185185</v>
      </c>
      <c r="D21" s="129" t="s">
        <v>94</v>
      </c>
      <c r="E21" s="130">
        <v>10</v>
      </c>
      <c r="F21" s="127" t="s">
        <v>319</v>
      </c>
      <c r="G21" s="131">
        <v>0.01445821759259259</v>
      </c>
      <c r="H21" s="129" t="s">
        <v>94</v>
      </c>
      <c r="I21" s="130">
        <v>10</v>
      </c>
      <c r="J21" s="127" t="s">
        <v>350</v>
      </c>
      <c r="K21" s="131">
        <v>0.01095451388888889</v>
      </c>
      <c r="L21" s="129" t="s">
        <v>94</v>
      </c>
      <c r="M21" s="130">
        <v>10</v>
      </c>
      <c r="N21" s="127" t="s">
        <v>357</v>
      </c>
      <c r="O21" s="131">
        <v>0.01266076388888889</v>
      </c>
      <c r="P21" s="129" t="s">
        <v>94</v>
      </c>
      <c r="Q21" s="130">
        <v>10</v>
      </c>
      <c r="R21" s="127" t="s">
        <v>337</v>
      </c>
      <c r="S21" s="131">
        <v>0.011488657407407407</v>
      </c>
      <c r="T21" s="129" t="s">
        <v>94</v>
      </c>
      <c r="U21" s="130">
        <v>10</v>
      </c>
    </row>
    <row r="22" spans="1:21" ht="21.75" customHeight="1">
      <c r="A22" s="133" t="s">
        <v>39</v>
      </c>
      <c r="B22" s="142"/>
      <c r="C22" s="135">
        <f>800*(COUNTA(C17:C21))</f>
        <v>4000</v>
      </c>
      <c r="D22" s="142"/>
      <c r="E22" s="139">
        <f>SUM(E17:E21)</f>
        <v>50</v>
      </c>
      <c r="F22" s="142"/>
      <c r="G22" s="135">
        <f>800*(COUNTA(G17:G21))</f>
        <v>4000</v>
      </c>
      <c r="H22" s="142"/>
      <c r="I22" s="139">
        <f>SUM(I17:I21)</f>
        <v>50</v>
      </c>
      <c r="J22" s="142"/>
      <c r="K22" s="135">
        <f>800*(COUNTA(K17:K21))</f>
        <v>4000</v>
      </c>
      <c r="L22" s="142"/>
      <c r="M22" s="139">
        <f>SUM(M17:M21)</f>
        <v>50</v>
      </c>
      <c r="N22" s="142"/>
      <c r="O22" s="135">
        <f>800*(COUNTA(O17:O21))</f>
        <v>4000</v>
      </c>
      <c r="P22" s="142"/>
      <c r="Q22" s="139">
        <f>SUM(Q17:Q21)</f>
        <v>50</v>
      </c>
      <c r="R22" s="142"/>
      <c r="S22" s="135">
        <f>800*(COUNTA(S17:S21))</f>
        <v>4000</v>
      </c>
      <c r="T22" s="142"/>
      <c r="U22" s="139">
        <f>SUM(U17:U21)</f>
        <v>50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1005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53.65</v>
      </c>
      <c r="S26" s="151"/>
      <c r="T26" s="150" t="s">
        <v>6</v>
      </c>
    </row>
    <row r="27" spans="1:20" ht="21.75" customHeight="1">
      <c r="A27" s="126" t="s">
        <v>44</v>
      </c>
      <c r="B27" s="127" t="s">
        <v>193</v>
      </c>
      <c r="C27" s="132">
        <v>0.01785486111111111</v>
      </c>
      <c r="D27" s="152" t="s">
        <v>94</v>
      </c>
      <c r="E27" s="130">
        <v>40</v>
      </c>
      <c r="F27" s="127" t="s">
        <v>325</v>
      </c>
      <c r="G27" s="207" t="s">
        <v>329</v>
      </c>
      <c r="H27" s="208" t="s">
        <v>94</v>
      </c>
      <c r="I27" s="130">
        <v>40</v>
      </c>
      <c r="J27" s="127" t="s">
        <v>337</v>
      </c>
      <c r="K27" s="207" t="s">
        <v>338</v>
      </c>
      <c r="L27" s="127" t="s">
        <v>94</v>
      </c>
      <c r="M27" s="130">
        <v>40</v>
      </c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 t="s">
        <v>233</v>
      </c>
      <c r="C28" s="157">
        <v>1700</v>
      </c>
      <c r="D28" s="152" t="s">
        <v>94</v>
      </c>
      <c r="E28" s="130">
        <v>40</v>
      </c>
      <c r="F28" s="127" t="s">
        <v>242</v>
      </c>
      <c r="G28" s="157">
        <v>1200</v>
      </c>
      <c r="H28" s="157" t="s">
        <v>94</v>
      </c>
      <c r="I28" s="130">
        <v>40</v>
      </c>
      <c r="J28" s="127" t="s">
        <v>195</v>
      </c>
      <c r="K28" s="157">
        <v>1475</v>
      </c>
      <c r="L28" s="127" t="s">
        <v>94</v>
      </c>
      <c r="M28" s="130">
        <v>40</v>
      </c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 t="s">
        <v>323</v>
      </c>
      <c r="C29" s="157">
        <v>2475</v>
      </c>
      <c r="D29" s="153" t="s">
        <v>94</v>
      </c>
      <c r="E29" s="130">
        <v>50</v>
      </c>
      <c r="F29" s="127" t="s">
        <v>275</v>
      </c>
      <c r="G29" s="157">
        <v>1775</v>
      </c>
      <c r="H29" s="157" t="s">
        <v>94</v>
      </c>
      <c r="I29" s="130">
        <v>50</v>
      </c>
      <c r="J29" s="127" t="s">
        <v>333</v>
      </c>
      <c r="K29" s="157">
        <v>2100</v>
      </c>
      <c r="L29" s="127" t="s">
        <v>94</v>
      </c>
      <c r="M29" s="130">
        <v>50</v>
      </c>
      <c r="N29" s="158"/>
      <c r="S29" s="240"/>
      <c r="T29" s="241"/>
      <c r="U29" s="242"/>
    </row>
    <row r="30" spans="1:21" ht="21.75" customHeight="1">
      <c r="A30" s="126" t="s">
        <v>48</v>
      </c>
      <c r="B30" s="127" t="s">
        <v>345</v>
      </c>
      <c r="C30" s="157">
        <v>3400</v>
      </c>
      <c r="D30" s="207" t="s">
        <v>94</v>
      </c>
      <c r="E30" s="130">
        <v>80</v>
      </c>
      <c r="F30" s="127" t="s">
        <v>343</v>
      </c>
      <c r="G30" s="157">
        <v>2250</v>
      </c>
      <c r="H30" s="206" t="s">
        <v>94</v>
      </c>
      <c r="I30" s="130">
        <v>80</v>
      </c>
      <c r="J30" s="127" t="s">
        <v>375</v>
      </c>
      <c r="K30" s="157">
        <v>2775</v>
      </c>
      <c r="L30" s="127" t="s">
        <v>94</v>
      </c>
      <c r="M30" s="130">
        <v>80</v>
      </c>
      <c r="N30" s="158"/>
      <c r="R30" s="161"/>
      <c r="S30" s="159"/>
      <c r="T30" s="160"/>
      <c r="U30" s="160"/>
    </row>
    <row r="31" spans="1:21" ht="21.75" customHeight="1">
      <c r="A31" s="133" t="s">
        <v>39</v>
      </c>
      <c r="B31" s="127"/>
      <c r="C31" s="162">
        <f>SUM(C30+C29+C28+(IF(COUNTBLANK(C27),0,1500)))</f>
        <v>9075</v>
      </c>
      <c r="D31" s="152"/>
      <c r="E31" s="163">
        <f>SUM(E27:E30)</f>
        <v>210</v>
      </c>
      <c r="F31" s="130"/>
      <c r="G31" s="162">
        <f>SUM(G30+G29+G28+(IF(COUNTBLANK(G27),0,1500)))</f>
        <v>6725</v>
      </c>
      <c r="H31" s="162"/>
      <c r="I31" s="163">
        <f>SUM(I27:I30)</f>
        <v>210</v>
      </c>
      <c r="J31" s="152"/>
      <c r="K31" s="162">
        <f>SUM(K30+K29+K28+(IF(COUNTBLANK(K27),0,1500)))</f>
        <v>7850</v>
      </c>
      <c r="L31" s="127"/>
      <c r="M31" s="163">
        <f>SUM(M27:M30)</f>
        <v>210</v>
      </c>
      <c r="N31" s="164"/>
      <c r="S31" s="240" t="s">
        <v>47</v>
      </c>
      <c r="T31" s="241"/>
      <c r="U31" s="242"/>
    </row>
    <row r="32" spans="18:20" ht="12">
      <c r="R32" s="245"/>
      <c r="S32" s="246"/>
      <c r="T32" s="247"/>
    </row>
  </sheetData>
  <sheetProtection/>
  <mergeCells count="44">
    <mergeCell ref="A6:A7"/>
    <mergeCell ref="B6:E7"/>
    <mergeCell ref="F6:I7"/>
    <mergeCell ref="J6:M7"/>
    <mergeCell ref="L8:L9"/>
    <mergeCell ref="B8:B9"/>
    <mergeCell ref="G8:G9"/>
    <mergeCell ref="N6:Q7"/>
    <mergeCell ref="R6:U7"/>
    <mergeCell ref="G1:Q1"/>
    <mergeCell ref="H2:P3"/>
    <mergeCell ref="R2:U3"/>
    <mergeCell ref="H4:P4"/>
    <mergeCell ref="S4:T4"/>
    <mergeCell ref="A1:E5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A8:A9"/>
    <mergeCell ref="C8:C9"/>
    <mergeCell ref="D8:D9"/>
    <mergeCell ref="E8:E9"/>
    <mergeCell ref="F8:F9"/>
    <mergeCell ref="H8:H9"/>
    <mergeCell ref="I8:I9"/>
    <mergeCell ref="J8:J9"/>
    <mergeCell ref="K8:K9"/>
    <mergeCell ref="S31:U31"/>
    <mergeCell ref="O26:Q27"/>
    <mergeCell ref="R28:S28"/>
    <mergeCell ref="S29:U29"/>
    <mergeCell ref="R32:T32"/>
    <mergeCell ref="S8:S9"/>
    <mergeCell ref="T8:T9"/>
    <mergeCell ref="U8:U9"/>
    <mergeCell ref="A16:T16"/>
    <mergeCell ref="R24:T2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17">
      <selection activeCell="S31" sqref="S31:U31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92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76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77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26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127" t="s">
        <v>185</v>
      </c>
      <c r="C10" s="128">
        <v>0.004331597222222222</v>
      </c>
      <c r="D10" s="129" t="s">
        <v>94</v>
      </c>
      <c r="E10" s="130">
        <v>5</v>
      </c>
      <c r="F10" s="127" t="s">
        <v>357</v>
      </c>
      <c r="G10" s="131">
        <v>0.006029976851851852</v>
      </c>
      <c r="H10" s="129" t="s">
        <v>94</v>
      </c>
      <c r="I10" s="130">
        <v>3</v>
      </c>
      <c r="J10" s="127" t="s">
        <v>93</v>
      </c>
      <c r="K10" s="132">
        <v>0.00480162037037037</v>
      </c>
      <c r="L10" s="129" t="s">
        <v>94</v>
      </c>
      <c r="M10" s="130">
        <v>5</v>
      </c>
      <c r="N10" s="127" t="s">
        <v>193</v>
      </c>
      <c r="O10" s="132">
        <v>0.0061141203703703705</v>
      </c>
      <c r="P10" s="129" t="s">
        <v>94</v>
      </c>
      <c r="Q10" s="130">
        <v>5</v>
      </c>
      <c r="R10" s="127" t="s">
        <v>206</v>
      </c>
      <c r="S10" s="132">
        <v>0.005183333333333334</v>
      </c>
      <c r="T10" s="129" t="s">
        <v>94</v>
      </c>
      <c r="U10" s="130">
        <v>5</v>
      </c>
    </row>
    <row r="11" spans="1:21" ht="21.75" customHeight="1">
      <c r="A11" s="126" t="s">
        <v>38</v>
      </c>
      <c r="B11" s="127" t="s">
        <v>193</v>
      </c>
      <c r="C11" s="128">
        <v>0.004199189814814815</v>
      </c>
      <c r="D11" s="129" t="s">
        <v>94</v>
      </c>
      <c r="E11" s="130">
        <v>5</v>
      </c>
      <c r="F11" s="127"/>
      <c r="G11" s="131"/>
      <c r="H11" s="129"/>
      <c r="I11" s="130"/>
      <c r="J11" s="127" t="s">
        <v>242</v>
      </c>
      <c r="K11" s="132">
        <v>0.004769212962962963</v>
      </c>
      <c r="L11" s="129" t="s">
        <v>94</v>
      </c>
      <c r="M11" s="130">
        <v>5</v>
      </c>
      <c r="N11" s="127" t="s">
        <v>310</v>
      </c>
      <c r="O11" s="132">
        <v>0.00574537037037037</v>
      </c>
      <c r="P11" s="129" t="s">
        <v>94</v>
      </c>
      <c r="Q11" s="130">
        <v>5</v>
      </c>
      <c r="R11" s="127" t="s">
        <v>323</v>
      </c>
      <c r="S11" s="132">
        <v>0.004904861111111111</v>
      </c>
      <c r="T11" s="129" t="s">
        <v>94</v>
      </c>
      <c r="U11" s="130">
        <v>5</v>
      </c>
    </row>
    <row r="12" spans="1:21" ht="21.75" customHeight="1">
      <c r="A12" s="126" t="s">
        <v>38</v>
      </c>
      <c r="B12" s="127" t="s">
        <v>287</v>
      </c>
      <c r="C12" s="128">
        <v>0.004133449074074074</v>
      </c>
      <c r="D12" s="129" t="s">
        <v>94</v>
      </c>
      <c r="E12" s="130">
        <v>5</v>
      </c>
      <c r="F12" s="127"/>
      <c r="G12" s="131"/>
      <c r="H12" s="129"/>
      <c r="I12" s="130"/>
      <c r="J12" s="127" t="s">
        <v>281</v>
      </c>
      <c r="K12" s="132">
        <v>0.0047119212962962965</v>
      </c>
      <c r="L12" s="129" t="s">
        <v>94</v>
      </c>
      <c r="M12" s="130">
        <v>5</v>
      </c>
      <c r="N12" s="127" t="s">
        <v>325</v>
      </c>
      <c r="O12" s="132">
        <v>0.005498263888888889</v>
      </c>
      <c r="P12" s="129" t="s">
        <v>94</v>
      </c>
      <c r="Q12" s="130">
        <v>5</v>
      </c>
      <c r="R12" s="127" t="s">
        <v>355</v>
      </c>
      <c r="S12" s="132">
        <v>0.004919675925925925</v>
      </c>
      <c r="T12" s="129" t="s">
        <v>94</v>
      </c>
      <c r="U12" s="130">
        <v>5</v>
      </c>
    </row>
    <row r="13" spans="1:21" ht="21.75" customHeight="1">
      <c r="A13" s="126" t="s">
        <v>38</v>
      </c>
      <c r="B13" s="127" t="s">
        <v>379</v>
      </c>
      <c r="C13" s="128">
        <v>0.004143518518518519</v>
      </c>
      <c r="D13" s="129" t="s">
        <v>94</v>
      </c>
      <c r="E13" s="130">
        <v>5</v>
      </c>
      <c r="F13" s="127"/>
      <c r="G13" s="131"/>
      <c r="H13" s="129"/>
      <c r="I13" s="130"/>
      <c r="J13" s="127" t="s">
        <v>325</v>
      </c>
      <c r="K13" s="132">
        <v>0.004670370370370371</v>
      </c>
      <c r="L13" s="129" t="s">
        <v>94</v>
      </c>
      <c r="M13" s="130">
        <v>5</v>
      </c>
      <c r="N13" s="127"/>
      <c r="O13" s="132"/>
      <c r="P13" s="129"/>
      <c r="Q13" s="130"/>
      <c r="R13" s="127"/>
      <c r="S13" s="132"/>
      <c r="T13" s="129"/>
      <c r="U13" s="130"/>
    </row>
    <row r="14" spans="1:21" ht="21.75" customHeight="1">
      <c r="A14" s="126" t="s">
        <v>38</v>
      </c>
      <c r="B14" s="127" t="s">
        <v>388</v>
      </c>
      <c r="C14" s="128">
        <v>0.004167361111111111</v>
      </c>
      <c r="D14" s="129" t="s">
        <v>94</v>
      </c>
      <c r="E14" s="130">
        <v>5</v>
      </c>
      <c r="F14" s="127"/>
      <c r="G14" s="131"/>
      <c r="H14" s="129"/>
      <c r="I14" s="130"/>
      <c r="J14" s="127" t="s">
        <v>343</v>
      </c>
      <c r="K14" s="132">
        <v>0.004691087962962963</v>
      </c>
      <c r="L14" s="129" t="s">
        <v>94</v>
      </c>
      <c r="M14" s="130">
        <v>5</v>
      </c>
      <c r="N14" s="127"/>
      <c r="O14" s="132"/>
      <c r="P14" s="129"/>
      <c r="Q14" s="130"/>
      <c r="R14" s="127"/>
      <c r="S14" s="132"/>
      <c r="T14" s="129"/>
      <c r="U14" s="130"/>
    </row>
    <row r="15" spans="1:21" ht="21.75" customHeight="1">
      <c r="A15" s="133" t="s">
        <v>39</v>
      </c>
      <c r="B15" s="134"/>
      <c r="C15" s="135">
        <f>400*(COUNTA(C10:C14))</f>
        <v>2000</v>
      </c>
      <c r="D15" s="136"/>
      <c r="E15" s="137">
        <f>SUM(E10:E14)</f>
        <v>25</v>
      </c>
      <c r="F15" s="138"/>
      <c r="G15" s="135">
        <f>400*(COUNTA(G10:G14))</f>
        <v>400</v>
      </c>
      <c r="H15" s="138"/>
      <c r="I15" s="137">
        <f>SUM(I10:I14)</f>
        <v>3</v>
      </c>
      <c r="J15" s="138"/>
      <c r="K15" s="135">
        <f>400*(COUNTA(K10:K14))</f>
        <v>2000</v>
      </c>
      <c r="L15" s="138"/>
      <c r="M15" s="137">
        <f>SUM(M10:M14)</f>
        <v>25</v>
      </c>
      <c r="N15" s="138"/>
      <c r="O15" s="135">
        <f>400*(COUNTA(O10:O14))</f>
        <v>1200</v>
      </c>
      <c r="P15" s="138"/>
      <c r="Q15" s="137">
        <f>SUM(Q10:Q14)</f>
        <v>15</v>
      </c>
      <c r="R15" s="138"/>
      <c r="S15" s="135">
        <f>400*(COUNTA(S10:S14))</f>
        <v>1200</v>
      </c>
      <c r="T15" s="138"/>
      <c r="U15" s="139">
        <f>SUM(U10:U14)</f>
        <v>15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27" t="s">
        <v>93</v>
      </c>
      <c r="C17" s="131">
        <v>0.009029050925925926</v>
      </c>
      <c r="D17" s="129" t="s">
        <v>94</v>
      </c>
      <c r="E17" s="130">
        <v>10</v>
      </c>
      <c r="F17" s="127"/>
      <c r="G17" s="131"/>
      <c r="H17" s="129"/>
      <c r="I17" s="130"/>
      <c r="J17" s="127" t="s">
        <v>206</v>
      </c>
      <c r="K17" s="131">
        <v>0.009793287037037038</v>
      </c>
      <c r="L17" s="129" t="s">
        <v>94</v>
      </c>
      <c r="M17" s="130">
        <v>10</v>
      </c>
      <c r="N17" s="127" t="s">
        <v>242</v>
      </c>
      <c r="O17" s="131">
        <v>0.012045486111111113</v>
      </c>
      <c r="P17" s="141" t="s">
        <v>94</v>
      </c>
      <c r="Q17" s="130">
        <v>10</v>
      </c>
      <c r="R17" s="127" t="s">
        <v>357</v>
      </c>
      <c r="S17" s="131">
        <v>0.011055787037037038</v>
      </c>
      <c r="T17" s="141" t="s">
        <v>94</v>
      </c>
      <c r="U17" s="130">
        <v>10</v>
      </c>
    </row>
    <row r="18" spans="1:21" ht="21.75" customHeight="1">
      <c r="A18" s="140" t="s">
        <v>40</v>
      </c>
      <c r="B18" s="127" t="s">
        <v>195</v>
      </c>
      <c r="C18" s="131">
        <v>0.008793402777777777</v>
      </c>
      <c r="D18" s="129" t="s">
        <v>94</v>
      </c>
      <c r="E18" s="130">
        <v>10</v>
      </c>
      <c r="F18" s="127"/>
      <c r="G18" s="131"/>
      <c r="H18" s="129"/>
      <c r="I18" s="130"/>
      <c r="J18" s="127" t="s">
        <v>239</v>
      </c>
      <c r="K18" s="131">
        <v>0.009673726851851852</v>
      </c>
      <c r="L18" s="129" t="s">
        <v>94</v>
      </c>
      <c r="M18" s="130">
        <v>10</v>
      </c>
      <c r="N18" s="127" t="s">
        <v>377</v>
      </c>
      <c r="O18" s="131">
        <v>0.011913310185185185</v>
      </c>
      <c r="P18" s="129" t="s">
        <v>94</v>
      </c>
      <c r="Q18" s="130">
        <v>10</v>
      </c>
      <c r="R18" s="127" t="s">
        <v>388</v>
      </c>
      <c r="S18" s="131">
        <v>0.010425925925925927</v>
      </c>
      <c r="T18" s="129" t="s">
        <v>94</v>
      </c>
      <c r="U18" s="130">
        <v>10</v>
      </c>
    </row>
    <row r="19" spans="1:21" ht="21.75" customHeight="1">
      <c r="A19" s="140" t="s">
        <v>40</v>
      </c>
      <c r="B19" s="127" t="s">
        <v>239</v>
      </c>
      <c r="C19" s="131">
        <v>0.008871527777777779</v>
      </c>
      <c r="D19" s="129" t="s">
        <v>94</v>
      </c>
      <c r="E19" s="130">
        <v>10</v>
      </c>
      <c r="F19" s="127"/>
      <c r="G19" s="131"/>
      <c r="H19" s="129"/>
      <c r="I19" s="130"/>
      <c r="J19" s="127" t="s">
        <v>287</v>
      </c>
      <c r="K19" s="131">
        <v>0.009798032407407408</v>
      </c>
      <c r="L19" s="129" t="s">
        <v>94</v>
      </c>
      <c r="M19" s="130">
        <v>10</v>
      </c>
      <c r="N19" s="127"/>
      <c r="O19" s="131"/>
      <c r="P19" s="129"/>
      <c r="Q19" s="130"/>
      <c r="R19" s="127"/>
      <c r="S19" s="131"/>
      <c r="T19" s="129"/>
      <c r="U19" s="130"/>
    </row>
    <row r="20" spans="1:21" ht="21.75" customHeight="1">
      <c r="A20" s="140" t="s">
        <v>40</v>
      </c>
      <c r="B20" s="127" t="s">
        <v>310</v>
      </c>
      <c r="C20" s="131">
        <v>0.008777546296296295</v>
      </c>
      <c r="D20" s="129" t="s">
        <v>94</v>
      </c>
      <c r="E20" s="130">
        <v>10</v>
      </c>
      <c r="F20" s="127"/>
      <c r="G20" s="131"/>
      <c r="H20" s="129"/>
      <c r="I20" s="130"/>
      <c r="J20" s="127" t="s">
        <v>308</v>
      </c>
      <c r="K20" s="131">
        <v>0.009637268518518519</v>
      </c>
      <c r="L20" s="129" t="s">
        <v>94</v>
      </c>
      <c r="M20" s="130">
        <v>10</v>
      </c>
      <c r="N20" s="127"/>
      <c r="O20" s="131"/>
      <c r="P20" s="129"/>
      <c r="Q20" s="130"/>
      <c r="R20" s="127"/>
      <c r="S20" s="131"/>
      <c r="T20" s="129"/>
      <c r="U20" s="130"/>
    </row>
    <row r="21" spans="1:21" ht="21.75" customHeight="1">
      <c r="A21" s="140" t="s">
        <v>40</v>
      </c>
      <c r="B21" s="127" t="s">
        <v>323</v>
      </c>
      <c r="C21" s="131">
        <v>0.008749305555555555</v>
      </c>
      <c r="D21" s="129" t="s">
        <v>94</v>
      </c>
      <c r="E21" s="130">
        <v>10</v>
      </c>
      <c r="F21" s="127"/>
      <c r="G21" s="131"/>
      <c r="H21" s="129"/>
      <c r="I21" s="130"/>
      <c r="J21" s="127" t="s">
        <v>379</v>
      </c>
      <c r="K21" s="131">
        <v>0.010091435185185184</v>
      </c>
      <c r="L21" s="129" t="s">
        <v>94</v>
      </c>
      <c r="M21" s="130">
        <v>10</v>
      </c>
      <c r="N21" s="127"/>
      <c r="O21" s="131"/>
      <c r="P21" s="129"/>
      <c r="Q21" s="130"/>
      <c r="R21" s="127"/>
      <c r="S21" s="131"/>
      <c r="T21" s="129"/>
      <c r="U21" s="130"/>
    </row>
    <row r="22" spans="1:21" ht="21.75" customHeight="1">
      <c r="A22" s="133" t="s">
        <v>39</v>
      </c>
      <c r="B22" s="142"/>
      <c r="C22" s="135">
        <f>800*(COUNTA(C17:C21))</f>
        <v>4000</v>
      </c>
      <c r="D22" s="142"/>
      <c r="E22" s="139">
        <f>SUM(E17:E21)</f>
        <v>50</v>
      </c>
      <c r="F22" s="142"/>
      <c r="G22" s="135">
        <f>800*(COUNTA(G17:G21))</f>
        <v>0</v>
      </c>
      <c r="H22" s="142"/>
      <c r="I22" s="139">
        <f>SUM(I17:I21)</f>
        <v>0</v>
      </c>
      <c r="J22" s="142"/>
      <c r="K22" s="135">
        <f>800*(COUNTA(K17:K21))</f>
        <v>4000</v>
      </c>
      <c r="L22" s="142"/>
      <c r="M22" s="139">
        <f>SUM(M17:M21)</f>
        <v>50</v>
      </c>
      <c r="N22" s="142"/>
      <c r="O22" s="135">
        <f>800*(COUNTA(O17:O21))</f>
        <v>1600</v>
      </c>
      <c r="P22" s="142"/>
      <c r="Q22" s="139">
        <f>SUM(Q17:Q21)</f>
        <v>20</v>
      </c>
      <c r="R22" s="142"/>
      <c r="S22" s="135">
        <f>800*(COUNTA(S17:S21))</f>
        <v>1600</v>
      </c>
      <c r="T22" s="142"/>
      <c r="U22" s="139">
        <f>SUM(U17:U21)</f>
        <v>20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643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36</v>
      </c>
      <c r="S26" s="151"/>
      <c r="T26" s="150" t="s">
        <v>6</v>
      </c>
    </row>
    <row r="27" spans="1:20" ht="21.75" customHeight="1">
      <c r="A27" s="126" t="s">
        <v>44</v>
      </c>
      <c r="B27" s="127" t="s">
        <v>361</v>
      </c>
      <c r="C27" s="132">
        <v>0.016578819444444445</v>
      </c>
      <c r="D27" s="210" t="s">
        <v>94</v>
      </c>
      <c r="E27" s="130">
        <v>40</v>
      </c>
      <c r="F27" s="127"/>
      <c r="G27" s="153"/>
      <c r="H27" s="132"/>
      <c r="I27" s="130"/>
      <c r="J27" s="127" t="s">
        <v>195</v>
      </c>
      <c r="K27" s="153" t="s">
        <v>196</v>
      </c>
      <c r="L27" s="127" t="s">
        <v>94</v>
      </c>
      <c r="M27" s="130">
        <v>40</v>
      </c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 t="s">
        <v>118</v>
      </c>
      <c r="C28" s="157">
        <v>1800</v>
      </c>
      <c r="D28" s="152" t="s">
        <v>94</v>
      </c>
      <c r="E28" s="130">
        <v>40</v>
      </c>
      <c r="F28" s="127"/>
      <c r="G28" s="157"/>
      <c r="H28" s="157"/>
      <c r="I28" s="130"/>
      <c r="J28" s="127" t="s">
        <v>327</v>
      </c>
      <c r="K28" s="157">
        <v>1675</v>
      </c>
      <c r="L28" s="127" t="s">
        <v>94</v>
      </c>
      <c r="M28" s="130">
        <v>40</v>
      </c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 t="s">
        <v>333</v>
      </c>
      <c r="C29" s="157">
        <v>2650</v>
      </c>
      <c r="D29" s="207" t="s">
        <v>94</v>
      </c>
      <c r="E29" s="130">
        <v>50</v>
      </c>
      <c r="F29" s="127"/>
      <c r="G29" s="157"/>
      <c r="H29" s="157"/>
      <c r="I29" s="130"/>
      <c r="J29" s="127" t="s">
        <v>337</v>
      </c>
      <c r="K29" s="157">
        <v>2350</v>
      </c>
      <c r="L29" s="127" t="s">
        <v>94</v>
      </c>
      <c r="M29" s="130">
        <v>50</v>
      </c>
      <c r="N29" s="158"/>
      <c r="S29" s="240"/>
      <c r="T29" s="241"/>
      <c r="U29" s="242"/>
    </row>
    <row r="30" spans="1:21" ht="21.75" customHeight="1">
      <c r="A30" s="126" t="s">
        <v>48</v>
      </c>
      <c r="B30" s="127" t="s">
        <v>319</v>
      </c>
      <c r="C30" s="157">
        <v>3475</v>
      </c>
      <c r="D30" s="153" t="s">
        <v>94</v>
      </c>
      <c r="E30" s="130">
        <v>80</v>
      </c>
      <c r="F30" s="127"/>
      <c r="G30" s="157"/>
      <c r="H30" s="157"/>
      <c r="I30" s="130"/>
      <c r="J30" s="127" t="s">
        <v>350</v>
      </c>
      <c r="K30" s="157">
        <v>3050</v>
      </c>
      <c r="L30" s="127" t="s">
        <v>94</v>
      </c>
      <c r="M30" s="130">
        <v>80</v>
      </c>
      <c r="N30" s="158"/>
      <c r="R30" s="161"/>
      <c r="S30" s="243"/>
      <c r="T30" s="244"/>
      <c r="U30" s="244"/>
    </row>
    <row r="31" spans="1:21" ht="21.75" customHeight="1">
      <c r="A31" s="133" t="s">
        <v>39</v>
      </c>
      <c r="B31" s="127"/>
      <c r="C31" s="162">
        <f>SUM(C30+C29+C28+(IF(COUNTBLANK(C27),0,1500)))</f>
        <v>9425</v>
      </c>
      <c r="D31" s="152"/>
      <c r="E31" s="163">
        <f>SUM(E27:E30)</f>
        <v>210</v>
      </c>
      <c r="F31" s="130"/>
      <c r="G31" s="162">
        <f>SUM(G30+G29+G28+(IF(COUNTBLANK(G27),0,1500)))</f>
        <v>0</v>
      </c>
      <c r="H31" s="162"/>
      <c r="I31" s="163">
        <f>SUM(I27:I30)</f>
        <v>0</v>
      </c>
      <c r="J31" s="152"/>
      <c r="K31" s="162">
        <f>SUM(K30+K29+K28+(IF(COUNTBLANK(K27),0,1500)))</f>
        <v>8575</v>
      </c>
      <c r="L31" s="127"/>
      <c r="M31" s="163">
        <f>SUM(M27:M30)</f>
        <v>210</v>
      </c>
      <c r="N31" s="164"/>
      <c r="S31" s="240" t="s">
        <v>47</v>
      </c>
      <c r="T31" s="241"/>
      <c r="U31" s="242"/>
    </row>
    <row r="32" spans="18:20" ht="12">
      <c r="R32" s="245"/>
      <c r="S32" s="246"/>
      <c r="T32" s="247"/>
    </row>
  </sheetData>
  <sheetProtection/>
  <mergeCells count="45">
    <mergeCell ref="N6:Q7"/>
    <mergeCell ref="R6:U7"/>
    <mergeCell ref="G1:Q1"/>
    <mergeCell ref="H2:P3"/>
    <mergeCell ref="R2:U3"/>
    <mergeCell ref="H4:P4"/>
    <mergeCell ref="S4:T4"/>
    <mergeCell ref="F6:I7"/>
    <mergeCell ref="J6:M7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L8:L9"/>
    <mergeCell ref="F8:F9"/>
    <mergeCell ref="H8:H9"/>
    <mergeCell ref="I8:I9"/>
    <mergeCell ref="J8:J9"/>
    <mergeCell ref="K8:K9"/>
    <mergeCell ref="A1:E5"/>
    <mergeCell ref="A6:A7"/>
    <mergeCell ref="B6:E7"/>
    <mergeCell ref="B8:B9"/>
    <mergeCell ref="G8:G9"/>
    <mergeCell ref="S8:S9"/>
    <mergeCell ref="T8:T9"/>
    <mergeCell ref="U8:U9"/>
    <mergeCell ref="A16:T16"/>
    <mergeCell ref="R24:T24"/>
    <mergeCell ref="R8:R9"/>
    <mergeCell ref="A8:A9"/>
    <mergeCell ref="C8:C9"/>
    <mergeCell ref="D8:D9"/>
    <mergeCell ref="E8:E9"/>
    <mergeCell ref="S30:U30"/>
    <mergeCell ref="S31:U31"/>
    <mergeCell ref="O26:Q27"/>
    <mergeCell ref="R28:S28"/>
    <mergeCell ref="S29:U29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6">
      <selection activeCell="S29" sqref="S29:U29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134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59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62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26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127" t="s">
        <v>138</v>
      </c>
      <c r="C10" s="128">
        <v>0.006648958333333333</v>
      </c>
      <c r="D10" s="129" t="s">
        <v>94</v>
      </c>
      <c r="E10" s="130">
        <v>3</v>
      </c>
      <c r="F10" s="127" t="s">
        <v>282</v>
      </c>
      <c r="G10" s="131">
        <v>0.00873275462962963</v>
      </c>
      <c r="H10" s="129" t="s">
        <v>94</v>
      </c>
      <c r="I10" s="130">
        <v>3</v>
      </c>
      <c r="J10" s="127" t="s">
        <v>138</v>
      </c>
      <c r="K10" s="132">
        <v>0.007281134259259259</v>
      </c>
      <c r="L10" s="129" t="s">
        <v>94</v>
      </c>
      <c r="M10" s="130">
        <v>5</v>
      </c>
      <c r="N10" s="127"/>
      <c r="O10" s="132"/>
      <c r="P10" s="129"/>
      <c r="Q10" s="130"/>
      <c r="R10" s="127" t="s">
        <v>328</v>
      </c>
      <c r="S10" s="132">
        <v>0.0074971064814814805</v>
      </c>
      <c r="T10" s="129" t="s">
        <v>94</v>
      </c>
      <c r="U10" s="130">
        <v>5</v>
      </c>
    </row>
    <row r="11" spans="1:21" ht="21.75" customHeight="1">
      <c r="A11" s="126" t="s">
        <v>38</v>
      </c>
      <c r="B11" s="127" t="s">
        <v>282</v>
      </c>
      <c r="C11" s="128">
        <v>0.006829745370370371</v>
      </c>
      <c r="D11" s="129" t="s">
        <v>94</v>
      </c>
      <c r="E11" s="130">
        <v>3</v>
      </c>
      <c r="F11" s="127" t="s">
        <v>328</v>
      </c>
      <c r="G11" s="131">
        <v>0.008454745370370371</v>
      </c>
      <c r="H11" s="129" t="s">
        <v>94</v>
      </c>
      <c r="I11" s="130">
        <v>3</v>
      </c>
      <c r="J11" s="127" t="s">
        <v>150</v>
      </c>
      <c r="K11" s="132">
        <v>0.00715324074074074</v>
      </c>
      <c r="L11" s="129" t="s">
        <v>94</v>
      </c>
      <c r="M11" s="130">
        <v>5</v>
      </c>
      <c r="N11" s="127"/>
      <c r="O11" s="132"/>
      <c r="P11" s="129"/>
      <c r="Q11" s="130"/>
      <c r="R11" s="127" t="s">
        <v>342</v>
      </c>
      <c r="S11" s="132">
        <v>0.00767037037037037</v>
      </c>
      <c r="T11" s="129" t="s">
        <v>94</v>
      </c>
      <c r="U11" s="130">
        <v>3</v>
      </c>
    </row>
    <row r="12" spans="1:21" ht="21.75" customHeight="1">
      <c r="A12" s="126" t="s">
        <v>38</v>
      </c>
      <c r="B12" s="127" t="s">
        <v>328</v>
      </c>
      <c r="C12" s="128">
        <v>0.006418171296296296</v>
      </c>
      <c r="D12" s="129" t="s">
        <v>94</v>
      </c>
      <c r="E12" s="130">
        <v>3</v>
      </c>
      <c r="F12" s="127" t="s">
        <v>344</v>
      </c>
      <c r="G12" s="131">
        <v>0.008398958333333333</v>
      </c>
      <c r="H12" s="129" t="s">
        <v>94</v>
      </c>
      <c r="I12" s="130">
        <v>3</v>
      </c>
      <c r="J12" s="127" t="s">
        <v>288</v>
      </c>
      <c r="K12" s="132">
        <v>0.007211689814814814</v>
      </c>
      <c r="L12" s="129" t="s">
        <v>94</v>
      </c>
      <c r="M12" s="130">
        <v>5</v>
      </c>
      <c r="N12" s="127"/>
      <c r="O12" s="132"/>
      <c r="P12" s="129"/>
      <c r="Q12" s="130"/>
      <c r="R12" s="127" t="s">
        <v>353</v>
      </c>
      <c r="S12" s="132">
        <v>0.007334027777777777</v>
      </c>
      <c r="T12" s="129" t="s">
        <v>94</v>
      </c>
      <c r="U12" s="130">
        <v>5</v>
      </c>
    </row>
    <row r="13" spans="1:21" ht="21.75" customHeight="1">
      <c r="A13" s="126" t="s">
        <v>38</v>
      </c>
      <c r="B13" s="127" t="s">
        <v>374</v>
      </c>
      <c r="C13" s="128">
        <v>0.006599884259259259</v>
      </c>
      <c r="D13" s="129" t="s">
        <v>94</v>
      </c>
      <c r="E13" s="130">
        <v>3</v>
      </c>
      <c r="F13" s="127" t="s">
        <v>374</v>
      </c>
      <c r="G13" s="131">
        <v>0.00816736111111111</v>
      </c>
      <c r="H13" s="129" t="s">
        <v>94</v>
      </c>
      <c r="I13" s="130">
        <v>3</v>
      </c>
      <c r="J13" s="127" t="s">
        <v>353</v>
      </c>
      <c r="K13" s="132">
        <v>0.007361111111111111</v>
      </c>
      <c r="L13" s="129" t="s">
        <v>94</v>
      </c>
      <c r="M13" s="130">
        <v>5</v>
      </c>
      <c r="N13" s="127"/>
      <c r="O13" s="132"/>
      <c r="P13" s="129"/>
      <c r="Q13" s="130"/>
      <c r="R13" s="127" t="s">
        <v>360</v>
      </c>
      <c r="S13" s="132">
        <v>0.007582060185185185</v>
      </c>
      <c r="T13" s="129" t="s">
        <v>94</v>
      </c>
      <c r="U13" s="130">
        <v>5</v>
      </c>
    </row>
    <row r="14" spans="1:21" ht="21.75" customHeight="1">
      <c r="A14" s="126" t="s">
        <v>38</v>
      </c>
      <c r="B14" s="127" t="s">
        <v>360</v>
      </c>
      <c r="C14" s="128">
        <v>0.006779166666666667</v>
      </c>
      <c r="D14" s="129" t="s">
        <v>94</v>
      </c>
      <c r="E14" s="130">
        <v>3</v>
      </c>
      <c r="F14" s="127"/>
      <c r="G14" s="131"/>
      <c r="H14" s="129"/>
      <c r="I14" s="130"/>
      <c r="J14" s="127"/>
      <c r="K14" s="132"/>
      <c r="L14" s="129"/>
      <c r="M14" s="130"/>
      <c r="N14" s="127"/>
      <c r="O14" s="132"/>
      <c r="P14" s="129"/>
      <c r="Q14" s="130"/>
      <c r="R14" s="127"/>
      <c r="S14" s="132"/>
      <c r="T14" s="129"/>
      <c r="U14" s="130"/>
    </row>
    <row r="15" spans="1:21" ht="21.75" customHeight="1">
      <c r="A15" s="133" t="s">
        <v>39</v>
      </c>
      <c r="B15" s="134"/>
      <c r="C15" s="135">
        <f>400*(COUNTA(C10:C14))</f>
        <v>2000</v>
      </c>
      <c r="D15" s="136"/>
      <c r="E15" s="137">
        <f>SUM(E10:E14)</f>
        <v>15</v>
      </c>
      <c r="F15" s="138"/>
      <c r="G15" s="135">
        <f>400*(COUNTA(G10:G14))</f>
        <v>1600</v>
      </c>
      <c r="H15" s="138"/>
      <c r="I15" s="137">
        <f>SUM(I10:I14)</f>
        <v>12</v>
      </c>
      <c r="J15" s="138"/>
      <c r="K15" s="135">
        <f>400*(COUNTA(K10:K14))</f>
        <v>1600</v>
      </c>
      <c r="L15" s="138"/>
      <c r="M15" s="137">
        <f>SUM(M10:M14)</f>
        <v>20</v>
      </c>
      <c r="N15" s="138"/>
      <c r="O15" s="135">
        <f>400*(COUNTA(O10:O14))</f>
        <v>0</v>
      </c>
      <c r="P15" s="138"/>
      <c r="Q15" s="137">
        <f>SUM(Q10:Q14)</f>
        <v>0</v>
      </c>
      <c r="R15" s="138"/>
      <c r="S15" s="135">
        <f>400*(COUNTA(S10:S14))</f>
        <v>1600</v>
      </c>
      <c r="T15" s="138"/>
      <c r="U15" s="139">
        <f>SUM(U10:U14)</f>
        <v>18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27" t="s">
        <v>150</v>
      </c>
      <c r="C17" s="131">
        <v>0.013403935185185185</v>
      </c>
      <c r="D17" s="129" t="s">
        <v>94</v>
      </c>
      <c r="E17" s="130">
        <v>6</v>
      </c>
      <c r="F17" s="127"/>
      <c r="G17" s="131"/>
      <c r="H17" s="129"/>
      <c r="I17" s="130"/>
      <c r="J17" s="127" t="s">
        <v>162</v>
      </c>
      <c r="K17" s="131">
        <v>0.01462997685185185</v>
      </c>
      <c r="L17" s="129" t="s">
        <v>94</v>
      </c>
      <c r="M17" s="130">
        <v>10</v>
      </c>
      <c r="N17" s="127"/>
      <c r="O17" s="131"/>
      <c r="P17" s="141"/>
      <c r="Q17" s="130"/>
      <c r="R17" s="127"/>
      <c r="S17" s="131"/>
      <c r="T17" s="141"/>
      <c r="U17" s="130"/>
    </row>
    <row r="18" spans="1:21" ht="21.75" customHeight="1">
      <c r="A18" s="140" t="s">
        <v>40</v>
      </c>
      <c r="B18" s="127" t="s">
        <v>286</v>
      </c>
      <c r="C18" s="131">
        <v>0.013559722222222223</v>
      </c>
      <c r="D18" s="129" t="s">
        <v>94</v>
      </c>
      <c r="E18" s="130">
        <v>6</v>
      </c>
      <c r="F18" s="127"/>
      <c r="G18" s="131"/>
      <c r="H18" s="129"/>
      <c r="I18" s="130"/>
      <c r="J18" s="127" t="s">
        <v>274</v>
      </c>
      <c r="K18" s="131">
        <v>0.014967824074074076</v>
      </c>
      <c r="L18" s="129" t="s">
        <v>94</v>
      </c>
      <c r="M18" s="130">
        <v>10</v>
      </c>
      <c r="N18" s="127"/>
      <c r="O18" s="131"/>
      <c r="P18" s="129"/>
      <c r="Q18" s="130"/>
      <c r="R18" s="127"/>
      <c r="S18" s="131"/>
      <c r="T18" s="129"/>
      <c r="U18" s="130"/>
    </row>
    <row r="19" spans="1:21" ht="21.75" customHeight="1">
      <c r="A19" s="140" t="s">
        <v>40</v>
      </c>
      <c r="B19" s="127" t="s">
        <v>322</v>
      </c>
      <c r="C19" s="131">
        <v>0.013429513888888888</v>
      </c>
      <c r="D19" s="129" t="s">
        <v>94</v>
      </c>
      <c r="E19" s="130">
        <v>6</v>
      </c>
      <c r="F19" s="127"/>
      <c r="G19" s="131"/>
      <c r="H19" s="129"/>
      <c r="I19" s="130"/>
      <c r="J19" s="127" t="s">
        <v>307</v>
      </c>
      <c r="K19" s="131">
        <v>0.014587500000000002</v>
      </c>
      <c r="L19" s="129" t="s">
        <v>94</v>
      </c>
      <c r="M19" s="130">
        <v>10</v>
      </c>
      <c r="N19" s="127"/>
      <c r="O19" s="131"/>
      <c r="P19" s="129"/>
      <c r="Q19" s="130"/>
      <c r="R19" s="127"/>
      <c r="S19" s="131"/>
      <c r="T19" s="129"/>
      <c r="U19" s="130"/>
    </row>
    <row r="20" spans="1:21" ht="21.75" customHeight="1">
      <c r="A20" s="140" t="s">
        <v>40</v>
      </c>
      <c r="B20" s="127" t="s">
        <v>344</v>
      </c>
      <c r="C20" s="131">
        <v>0.013579282407407406</v>
      </c>
      <c r="D20" s="129" t="s">
        <v>94</v>
      </c>
      <c r="E20" s="130">
        <v>6</v>
      </c>
      <c r="F20" s="127"/>
      <c r="G20" s="131"/>
      <c r="H20" s="129"/>
      <c r="I20" s="130"/>
      <c r="J20" s="127" t="s">
        <v>342</v>
      </c>
      <c r="K20" s="131">
        <v>0.01507025462962963</v>
      </c>
      <c r="L20" s="129" t="s">
        <v>94</v>
      </c>
      <c r="M20" s="130">
        <v>10</v>
      </c>
      <c r="N20" s="127"/>
      <c r="O20" s="131"/>
      <c r="P20" s="129"/>
      <c r="Q20" s="130"/>
      <c r="R20" s="127"/>
      <c r="S20" s="131"/>
      <c r="T20" s="129"/>
      <c r="U20" s="130"/>
    </row>
    <row r="21" spans="1:21" ht="21.75" customHeight="1">
      <c r="A21" s="140" t="s">
        <v>40</v>
      </c>
      <c r="B21" s="127" t="s">
        <v>349</v>
      </c>
      <c r="C21" s="131">
        <v>0.013460532407407409</v>
      </c>
      <c r="D21" s="129" t="s">
        <v>94</v>
      </c>
      <c r="E21" s="130">
        <v>6</v>
      </c>
      <c r="F21" s="127"/>
      <c r="G21" s="131"/>
      <c r="H21" s="129"/>
      <c r="I21" s="130"/>
      <c r="J21" s="127" t="s">
        <v>378</v>
      </c>
      <c r="K21" s="131">
        <v>0.014743287037037039</v>
      </c>
      <c r="L21" s="129" t="s">
        <v>94</v>
      </c>
      <c r="M21" s="130">
        <v>10</v>
      </c>
      <c r="N21" s="127"/>
      <c r="O21" s="131"/>
      <c r="P21" s="129"/>
      <c r="Q21" s="130"/>
      <c r="R21" s="127"/>
      <c r="S21" s="131"/>
      <c r="T21" s="129"/>
      <c r="U21" s="130"/>
    </row>
    <row r="22" spans="1:21" ht="21.75" customHeight="1">
      <c r="A22" s="133" t="s">
        <v>39</v>
      </c>
      <c r="B22" s="142"/>
      <c r="C22" s="135">
        <f>800*(COUNTA(C17:C21))</f>
        <v>4000</v>
      </c>
      <c r="D22" s="142"/>
      <c r="E22" s="139">
        <f>SUM(E17:E21)</f>
        <v>30</v>
      </c>
      <c r="F22" s="142"/>
      <c r="G22" s="135">
        <f>800*(COUNTA(G17:G21))</f>
        <v>0</v>
      </c>
      <c r="H22" s="142"/>
      <c r="I22" s="139">
        <f>SUM(I17:I21)</f>
        <v>0</v>
      </c>
      <c r="J22" s="142"/>
      <c r="K22" s="135">
        <f>800*(COUNTA(K17:K21))</f>
        <v>4000</v>
      </c>
      <c r="L22" s="142"/>
      <c r="M22" s="139">
        <f>SUM(M17:M21)</f>
        <v>50</v>
      </c>
      <c r="N22" s="142"/>
      <c r="O22" s="135">
        <f>800*(COUNTA(O17:O21))</f>
        <v>0</v>
      </c>
      <c r="P22" s="142"/>
      <c r="Q22" s="139">
        <f>SUM(Q17:Q21)</f>
        <v>0</v>
      </c>
      <c r="R22" s="142"/>
      <c r="S22" s="135">
        <f>800*(COUNTA(S17:S21))</f>
        <v>0</v>
      </c>
      <c r="T22" s="142"/>
      <c r="U22" s="139">
        <f>SUM(U17:U21)</f>
        <v>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245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18.65</v>
      </c>
      <c r="S26" s="151"/>
      <c r="T26" s="150" t="s">
        <v>6</v>
      </c>
    </row>
    <row r="27" spans="1:20" ht="21.75" customHeight="1">
      <c r="A27" s="126" t="s">
        <v>44</v>
      </c>
      <c r="B27" s="127" t="s">
        <v>373</v>
      </c>
      <c r="C27" s="132">
        <v>0.025610185185185184</v>
      </c>
      <c r="D27" s="210" t="s">
        <v>94</v>
      </c>
      <c r="E27" s="130">
        <v>30</v>
      </c>
      <c r="F27" s="127"/>
      <c r="G27" s="153"/>
      <c r="H27" s="132"/>
      <c r="I27" s="130"/>
      <c r="J27" s="127"/>
      <c r="K27" s="153"/>
      <c r="L27" s="127"/>
      <c r="M27" s="130"/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 t="s">
        <v>320</v>
      </c>
      <c r="C28" s="157">
        <v>1200</v>
      </c>
      <c r="D28" s="152" t="s">
        <v>94</v>
      </c>
      <c r="E28" s="130">
        <v>30</v>
      </c>
      <c r="F28" s="127"/>
      <c r="G28" s="157"/>
      <c r="H28" s="157"/>
      <c r="I28" s="130"/>
      <c r="J28" s="127" t="s">
        <v>334</v>
      </c>
      <c r="K28" s="157">
        <v>1150</v>
      </c>
      <c r="L28" s="127" t="s">
        <v>94</v>
      </c>
      <c r="M28" s="130">
        <v>40</v>
      </c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/>
      <c r="C29" s="157"/>
      <c r="D29" s="153"/>
      <c r="E29" s="130"/>
      <c r="F29" s="127"/>
      <c r="G29" s="157"/>
      <c r="H29" s="157"/>
      <c r="I29" s="130"/>
      <c r="J29" s="127"/>
      <c r="K29" s="157"/>
      <c r="L29" s="127"/>
      <c r="M29" s="130"/>
      <c r="N29" s="158"/>
      <c r="S29" s="240"/>
      <c r="T29" s="241"/>
      <c r="U29" s="242"/>
    </row>
    <row r="30" spans="1:21" ht="21.75" customHeight="1">
      <c r="A30" s="126" t="s">
        <v>48</v>
      </c>
      <c r="B30" s="127"/>
      <c r="C30" s="157"/>
      <c r="D30" s="153"/>
      <c r="E30" s="130"/>
      <c r="F30" s="127"/>
      <c r="G30" s="157"/>
      <c r="H30" s="157"/>
      <c r="I30" s="130"/>
      <c r="J30" s="127"/>
      <c r="K30" s="157"/>
      <c r="L30" s="127"/>
      <c r="M30" s="130"/>
      <c r="N30" s="158"/>
      <c r="R30" s="161"/>
      <c r="S30" s="159"/>
      <c r="T30" s="160"/>
      <c r="U30" s="160"/>
    </row>
    <row r="31" spans="1:21" ht="21.75" customHeight="1">
      <c r="A31" s="133" t="s">
        <v>39</v>
      </c>
      <c r="B31" s="127"/>
      <c r="C31" s="162">
        <f>SUM(C30+C29+C28+(IF(COUNTBLANK(C27),0,1500)))</f>
        <v>2700</v>
      </c>
      <c r="D31" s="152"/>
      <c r="E31" s="163">
        <f>SUM(E27:E30)</f>
        <v>60</v>
      </c>
      <c r="F31" s="130"/>
      <c r="G31" s="162">
        <f>SUM(G30+G29+G28+(IF(COUNTBLANK(G27),0,1500)))</f>
        <v>0</v>
      </c>
      <c r="H31" s="162"/>
      <c r="I31" s="163">
        <f>SUM(I27:I30)</f>
        <v>0</v>
      </c>
      <c r="J31" s="152"/>
      <c r="K31" s="162">
        <f>SUM(K30+K29+K28+(IF(COUNTBLANK(K27),0,1500)))</f>
        <v>1150</v>
      </c>
      <c r="L31" s="127"/>
      <c r="M31" s="163">
        <f>SUM(M27:M30)</f>
        <v>40</v>
      </c>
      <c r="N31" s="164"/>
      <c r="S31" s="240" t="s">
        <v>47</v>
      </c>
      <c r="T31" s="241"/>
      <c r="U31" s="242"/>
    </row>
    <row r="32" spans="18:20" ht="12">
      <c r="R32" s="245"/>
      <c r="S32" s="246"/>
      <c r="T32" s="247"/>
    </row>
  </sheetData>
  <sheetProtection/>
  <mergeCells count="44">
    <mergeCell ref="R32:T32"/>
    <mergeCell ref="E8:E9"/>
    <mergeCell ref="F8:F9"/>
    <mergeCell ref="O26:Q27"/>
    <mergeCell ref="R28:S28"/>
    <mergeCell ref="S29:U29"/>
    <mergeCell ref="Q8:Q9"/>
    <mergeCell ref="G8:G9"/>
    <mergeCell ref="H8:H9"/>
    <mergeCell ref="S31:U31"/>
    <mergeCell ref="T8:T9"/>
    <mergeCell ref="U8:U9"/>
    <mergeCell ref="A16:T16"/>
    <mergeCell ref="R24:T24"/>
    <mergeCell ref="R8:R9"/>
    <mergeCell ref="A8:A9"/>
    <mergeCell ref="C8:C9"/>
    <mergeCell ref="D8:D9"/>
    <mergeCell ref="K8:K9"/>
    <mergeCell ref="L8:L9"/>
    <mergeCell ref="B8:B9"/>
    <mergeCell ref="S8:S9"/>
    <mergeCell ref="B25:E25"/>
    <mergeCell ref="F25:I25"/>
    <mergeCell ref="J25:M25"/>
    <mergeCell ref="O25:Q25"/>
    <mergeCell ref="M8:M9"/>
    <mergeCell ref="N8:N9"/>
    <mergeCell ref="R2:U3"/>
    <mergeCell ref="H4:P4"/>
    <mergeCell ref="J6:M7"/>
    <mergeCell ref="N6:Q7"/>
    <mergeCell ref="S4:T4"/>
    <mergeCell ref="R6:U7"/>
    <mergeCell ref="A1:E5"/>
    <mergeCell ref="A6:A7"/>
    <mergeCell ref="B6:E7"/>
    <mergeCell ref="F6:I7"/>
    <mergeCell ref="O8:O9"/>
    <mergeCell ref="P8:P9"/>
    <mergeCell ref="I8:I9"/>
    <mergeCell ref="J8:J9"/>
    <mergeCell ref="G1:Q1"/>
    <mergeCell ref="H2:P3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7">
      <selection activeCell="S29" sqref="S29:U29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135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59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62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26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182" t="s">
        <v>143</v>
      </c>
      <c r="C10" s="186">
        <v>0.003987962962962963</v>
      </c>
      <c r="D10" s="184" t="s">
        <v>144</v>
      </c>
      <c r="E10" s="185">
        <v>5</v>
      </c>
      <c r="F10" s="127"/>
      <c r="G10" s="131"/>
      <c r="H10" s="129"/>
      <c r="I10" s="130"/>
      <c r="J10" s="127" t="s">
        <v>153</v>
      </c>
      <c r="K10" s="132">
        <v>0.0052331018518518525</v>
      </c>
      <c r="L10" s="129" t="s">
        <v>94</v>
      </c>
      <c r="M10" s="130">
        <v>5</v>
      </c>
      <c r="N10" s="127"/>
      <c r="O10" s="132"/>
      <c r="P10" s="129"/>
      <c r="Q10" s="130"/>
      <c r="R10" s="127" t="s">
        <v>137</v>
      </c>
      <c r="S10" s="132">
        <v>0.004856018518518518</v>
      </c>
      <c r="T10" s="129" t="s">
        <v>94</v>
      </c>
      <c r="U10" s="130">
        <v>5</v>
      </c>
    </row>
    <row r="11" spans="1:21" ht="21.75" customHeight="1">
      <c r="A11" s="126" t="s">
        <v>38</v>
      </c>
      <c r="B11" s="182" t="s">
        <v>201</v>
      </c>
      <c r="C11" s="186">
        <v>0.0038266203703703704</v>
      </c>
      <c r="D11" s="184" t="s">
        <v>144</v>
      </c>
      <c r="E11" s="185">
        <v>5</v>
      </c>
      <c r="F11" s="127"/>
      <c r="G11" s="131"/>
      <c r="H11" s="129"/>
      <c r="I11" s="130"/>
      <c r="J11" s="127" t="s">
        <v>272</v>
      </c>
      <c r="K11" s="132">
        <v>0.004962384259259259</v>
      </c>
      <c r="L11" s="129" t="s">
        <v>94</v>
      </c>
      <c r="M11" s="130">
        <v>5</v>
      </c>
      <c r="N11" s="127"/>
      <c r="O11" s="132"/>
      <c r="P11" s="129"/>
      <c r="Q11" s="130"/>
      <c r="R11" s="182" t="s">
        <v>198</v>
      </c>
      <c r="S11" s="183">
        <v>0.004493055555555555</v>
      </c>
      <c r="T11" s="184" t="s">
        <v>144</v>
      </c>
      <c r="U11" s="185">
        <v>5</v>
      </c>
    </row>
    <row r="12" spans="1:21" ht="21.75" customHeight="1">
      <c r="A12" s="126" t="s">
        <v>38</v>
      </c>
      <c r="B12" s="127" t="s">
        <v>239</v>
      </c>
      <c r="C12" s="128">
        <v>0.004215740740740741</v>
      </c>
      <c r="D12" s="129" t="s">
        <v>94</v>
      </c>
      <c r="E12" s="130">
        <v>5</v>
      </c>
      <c r="F12" s="127"/>
      <c r="G12" s="131"/>
      <c r="H12" s="129"/>
      <c r="I12" s="130"/>
      <c r="J12" s="127" t="s">
        <v>307</v>
      </c>
      <c r="K12" s="132">
        <v>0.005224652777777779</v>
      </c>
      <c r="L12" s="129" t="s">
        <v>94</v>
      </c>
      <c r="M12" s="130">
        <v>5</v>
      </c>
      <c r="N12" s="127"/>
      <c r="O12" s="132"/>
      <c r="P12" s="129"/>
      <c r="Q12" s="130"/>
      <c r="R12" s="127" t="s">
        <v>239</v>
      </c>
      <c r="S12" s="132">
        <v>0.00499050925925926</v>
      </c>
      <c r="T12" s="129" t="s">
        <v>94</v>
      </c>
      <c r="U12" s="130">
        <v>5</v>
      </c>
    </row>
    <row r="13" spans="1:21" ht="21.75" customHeight="1">
      <c r="A13" s="126" t="s">
        <v>38</v>
      </c>
      <c r="B13" s="127"/>
      <c r="C13" s="128"/>
      <c r="D13" s="129"/>
      <c r="E13" s="130"/>
      <c r="F13" s="127"/>
      <c r="G13" s="131"/>
      <c r="H13" s="129"/>
      <c r="I13" s="130"/>
      <c r="J13" s="127"/>
      <c r="K13" s="132"/>
      <c r="L13" s="129"/>
      <c r="M13" s="130"/>
      <c r="N13" s="127"/>
      <c r="O13" s="132"/>
      <c r="P13" s="129"/>
      <c r="Q13" s="130"/>
      <c r="R13" s="127"/>
      <c r="S13" s="132"/>
      <c r="T13" s="129"/>
      <c r="U13" s="130"/>
    </row>
    <row r="14" spans="1:21" ht="21.75" customHeight="1">
      <c r="A14" s="126" t="s">
        <v>38</v>
      </c>
      <c r="B14" s="127"/>
      <c r="C14" s="128"/>
      <c r="D14" s="129"/>
      <c r="E14" s="130"/>
      <c r="F14" s="127"/>
      <c r="G14" s="131"/>
      <c r="H14" s="129"/>
      <c r="I14" s="130"/>
      <c r="J14" s="127"/>
      <c r="K14" s="132"/>
      <c r="L14" s="129"/>
      <c r="M14" s="130"/>
      <c r="N14" s="127"/>
      <c r="O14" s="132"/>
      <c r="P14" s="129"/>
      <c r="Q14" s="130"/>
      <c r="R14" s="127"/>
      <c r="S14" s="132"/>
      <c r="T14" s="129"/>
      <c r="U14" s="130"/>
    </row>
    <row r="15" spans="1:21" ht="21.75" customHeight="1">
      <c r="A15" s="133" t="s">
        <v>39</v>
      </c>
      <c r="B15" s="134"/>
      <c r="C15" s="135">
        <f>400*(COUNTA(C10:C14))</f>
        <v>1200</v>
      </c>
      <c r="D15" s="136"/>
      <c r="E15" s="137">
        <f>SUM(E10:E14)</f>
        <v>15</v>
      </c>
      <c r="F15" s="138"/>
      <c r="G15" s="135">
        <f>400*(COUNTA(G10:G14))</f>
        <v>0</v>
      </c>
      <c r="H15" s="138"/>
      <c r="I15" s="137">
        <f>SUM(I10:I14)</f>
        <v>0</v>
      </c>
      <c r="J15" s="138"/>
      <c r="K15" s="135">
        <f>400*(COUNTA(K10:K14))</f>
        <v>1200</v>
      </c>
      <c r="L15" s="138"/>
      <c r="M15" s="137">
        <f>SUM(M10:M14)</f>
        <v>15</v>
      </c>
      <c r="N15" s="138"/>
      <c r="O15" s="135">
        <f>400*(COUNTA(O10:O14))</f>
        <v>0</v>
      </c>
      <c r="P15" s="138"/>
      <c r="Q15" s="137">
        <f>SUM(Q10:Q14)</f>
        <v>0</v>
      </c>
      <c r="R15" s="138"/>
      <c r="S15" s="135">
        <f>400*(COUNTA(S10:S14))</f>
        <v>1200</v>
      </c>
      <c r="T15" s="138"/>
      <c r="U15" s="139">
        <f>SUM(U10:U14)</f>
        <v>15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27" t="s">
        <v>137</v>
      </c>
      <c r="C17" s="131">
        <v>0.008245601851851853</v>
      </c>
      <c r="D17" s="129" t="s">
        <v>94</v>
      </c>
      <c r="E17" s="130">
        <v>10</v>
      </c>
      <c r="F17" s="127"/>
      <c r="G17" s="131"/>
      <c r="H17" s="129"/>
      <c r="I17" s="130"/>
      <c r="J17" s="127" t="s">
        <v>251</v>
      </c>
      <c r="K17" s="131">
        <v>0.010083680555555556</v>
      </c>
      <c r="L17" s="129" t="s">
        <v>94</v>
      </c>
      <c r="M17" s="130">
        <v>10</v>
      </c>
      <c r="N17" s="127"/>
      <c r="O17" s="131"/>
      <c r="P17" s="141"/>
      <c r="Q17" s="130"/>
      <c r="R17" s="127" t="s">
        <v>153</v>
      </c>
      <c r="S17" s="131">
        <v>0.010078124999999999</v>
      </c>
      <c r="T17" s="141" t="s">
        <v>94</v>
      </c>
      <c r="U17" s="130">
        <v>10</v>
      </c>
    </row>
    <row r="18" spans="1:21" ht="21.75" customHeight="1">
      <c r="A18" s="140" t="s">
        <v>40</v>
      </c>
      <c r="B18" s="127" t="s">
        <v>161</v>
      </c>
      <c r="C18" s="131">
        <v>0.008727199074074075</v>
      </c>
      <c r="D18" s="129" t="s">
        <v>94</v>
      </c>
      <c r="E18" s="130">
        <v>10</v>
      </c>
      <c r="F18" s="127"/>
      <c r="G18" s="131"/>
      <c r="H18" s="129"/>
      <c r="I18" s="130"/>
      <c r="J18" s="127"/>
      <c r="K18" s="131"/>
      <c r="L18" s="129"/>
      <c r="M18" s="130"/>
      <c r="N18" s="127"/>
      <c r="O18" s="131"/>
      <c r="P18" s="129"/>
      <c r="Q18" s="130"/>
      <c r="R18" s="127"/>
      <c r="S18" s="131"/>
      <c r="T18" s="129"/>
      <c r="U18" s="130"/>
    </row>
    <row r="19" spans="1:21" ht="21.75" customHeight="1">
      <c r="A19" s="140" t="s">
        <v>40</v>
      </c>
      <c r="B19" s="182" t="s">
        <v>200</v>
      </c>
      <c r="C19" s="186">
        <v>0.007819675925925926</v>
      </c>
      <c r="D19" s="184" t="s">
        <v>144</v>
      </c>
      <c r="E19" s="185">
        <v>10</v>
      </c>
      <c r="F19" s="127"/>
      <c r="G19" s="131"/>
      <c r="H19" s="129"/>
      <c r="I19" s="130"/>
      <c r="J19" s="127"/>
      <c r="K19" s="131"/>
      <c r="L19" s="129"/>
      <c r="M19" s="130"/>
      <c r="N19" s="127"/>
      <c r="O19" s="131"/>
      <c r="P19" s="129"/>
      <c r="Q19" s="130"/>
      <c r="R19" s="127"/>
      <c r="S19" s="131"/>
      <c r="T19" s="129"/>
      <c r="U19" s="130"/>
    </row>
    <row r="20" spans="1:21" ht="21.75" customHeight="1">
      <c r="A20" s="140" t="s">
        <v>40</v>
      </c>
      <c r="B20" s="127" t="s">
        <v>390</v>
      </c>
      <c r="C20" s="131">
        <v>0.008868287037037037</v>
      </c>
      <c r="D20" s="129" t="s">
        <v>94</v>
      </c>
      <c r="E20" s="130">
        <v>10</v>
      </c>
      <c r="F20" s="127"/>
      <c r="G20" s="131"/>
      <c r="H20" s="129"/>
      <c r="I20" s="130"/>
      <c r="J20" s="127"/>
      <c r="K20" s="131"/>
      <c r="L20" s="129"/>
      <c r="M20" s="130"/>
      <c r="N20" s="127"/>
      <c r="O20" s="131"/>
      <c r="P20" s="129"/>
      <c r="Q20" s="130"/>
      <c r="R20" s="127"/>
      <c r="S20" s="131"/>
      <c r="T20" s="129"/>
      <c r="U20" s="130"/>
    </row>
    <row r="21" spans="1:21" ht="21.75" customHeight="1">
      <c r="A21" s="140" t="s">
        <v>40</v>
      </c>
      <c r="B21" s="127"/>
      <c r="C21" s="131"/>
      <c r="D21" s="129"/>
      <c r="E21" s="130"/>
      <c r="F21" s="127"/>
      <c r="G21" s="131"/>
      <c r="H21" s="129"/>
      <c r="I21" s="130"/>
      <c r="J21" s="127"/>
      <c r="K21" s="131"/>
      <c r="L21" s="129"/>
      <c r="M21" s="130"/>
      <c r="N21" s="127"/>
      <c r="O21" s="131"/>
      <c r="P21" s="129"/>
      <c r="Q21" s="130"/>
      <c r="R21" s="127"/>
      <c r="S21" s="131"/>
      <c r="T21" s="129"/>
      <c r="U21" s="130"/>
    </row>
    <row r="22" spans="1:21" ht="21.75" customHeight="1">
      <c r="A22" s="133" t="s">
        <v>39</v>
      </c>
      <c r="B22" s="142"/>
      <c r="C22" s="135">
        <f>800*(COUNTA(C17:C21))</f>
        <v>3200</v>
      </c>
      <c r="D22" s="142"/>
      <c r="E22" s="139">
        <f>SUM(E17:E21)</f>
        <v>40</v>
      </c>
      <c r="F22" s="142"/>
      <c r="G22" s="135">
        <f>800*(COUNTA(G17:G21))</f>
        <v>0</v>
      </c>
      <c r="H22" s="142"/>
      <c r="I22" s="139">
        <f>SUM(I17:I21)</f>
        <v>0</v>
      </c>
      <c r="J22" s="142"/>
      <c r="K22" s="135">
        <f>800*(COUNTA(K17:K21))</f>
        <v>800</v>
      </c>
      <c r="L22" s="142"/>
      <c r="M22" s="139">
        <f>SUM(M17:M21)</f>
        <v>10</v>
      </c>
      <c r="N22" s="142"/>
      <c r="O22" s="135">
        <f>800*(COUNTA(O17:O21))</f>
        <v>0</v>
      </c>
      <c r="P22" s="142"/>
      <c r="Q22" s="139">
        <f>SUM(Q17:Q21)</f>
        <v>0</v>
      </c>
      <c r="R22" s="142"/>
      <c r="S22" s="135">
        <f>800*(COUNTA(S17:S21))</f>
        <v>800</v>
      </c>
      <c r="T22" s="142"/>
      <c r="U22" s="139">
        <f>SUM(U17:U21)</f>
        <v>10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265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15.325</v>
      </c>
      <c r="S26" s="151"/>
      <c r="T26" s="150" t="s">
        <v>6</v>
      </c>
    </row>
    <row r="27" spans="1:20" ht="21.75" customHeight="1">
      <c r="A27" s="126" t="s">
        <v>44</v>
      </c>
      <c r="B27" s="127" t="s">
        <v>307</v>
      </c>
      <c r="C27" s="132">
        <v>0.01605300925925926</v>
      </c>
      <c r="D27" s="152" t="s">
        <v>94</v>
      </c>
      <c r="E27" s="130">
        <v>40</v>
      </c>
      <c r="F27" s="127"/>
      <c r="G27" s="153"/>
      <c r="H27" s="132"/>
      <c r="I27" s="130"/>
      <c r="J27" s="127"/>
      <c r="K27" s="153"/>
      <c r="L27" s="127"/>
      <c r="M27" s="130"/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 t="s">
        <v>286</v>
      </c>
      <c r="C28" s="157">
        <v>1875</v>
      </c>
      <c r="D28" s="152" t="s">
        <v>94</v>
      </c>
      <c r="E28" s="130">
        <v>40</v>
      </c>
      <c r="F28" s="127"/>
      <c r="G28" s="157"/>
      <c r="H28" s="157"/>
      <c r="I28" s="130"/>
      <c r="J28" s="127"/>
      <c r="K28" s="157"/>
      <c r="L28" s="127"/>
      <c r="M28" s="130"/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/>
      <c r="C29" s="157"/>
      <c r="D29" s="153"/>
      <c r="E29" s="130"/>
      <c r="F29" s="127"/>
      <c r="G29" s="157"/>
      <c r="H29" s="157"/>
      <c r="I29" s="130"/>
      <c r="J29" s="127"/>
      <c r="K29" s="157"/>
      <c r="L29" s="127"/>
      <c r="M29" s="130"/>
      <c r="N29" s="158"/>
      <c r="S29" s="240"/>
      <c r="T29" s="241"/>
      <c r="U29" s="242"/>
    </row>
    <row r="30" spans="1:21" ht="21.75" customHeight="1">
      <c r="A30" s="126" t="s">
        <v>48</v>
      </c>
      <c r="B30" s="127" t="s">
        <v>357</v>
      </c>
      <c r="C30" s="157">
        <v>3550</v>
      </c>
      <c r="D30" s="207" t="s">
        <v>144</v>
      </c>
      <c r="E30" s="130">
        <v>80</v>
      </c>
      <c r="F30" s="127"/>
      <c r="G30" s="157"/>
      <c r="H30" s="157"/>
      <c r="I30" s="130"/>
      <c r="J30" s="127"/>
      <c r="K30" s="157"/>
      <c r="L30" s="127"/>
      <c r="M30" s="130"/>
      <c r="N30" s="158"/>
      <c r="R30" s="161"/>
      <c r="S30" s="159"/>
      <c r="T30" s="160"/>
      <c r="U30" s="160"/>
    </row>
    <row r="31" spans="1:21" ht="21.75" customHeight="1">
      <c r="A31" s="133" t="s">
        <v>39</v>
      </c>
      <c r="B31" s="127"/>
      <c r="C31" s="162">
        <f>SUM(C30+C29+C28+(IF(COUNTBLANK(C27),0,1500)))</f>
        <v>6925</v>
      </c>
      <c r="D31" s="152"/>
      <c r="E31" s="163">
        <f>SUM(E27:E30)</f>
        <v>160</v>
      </c>
      <c r="F31" s="130"/>
      <c r="G31" s="162">
        <f>SUM(G30+G29+G28+(IF(COUNTBLANK(G27),0,1500)))</f>
        <v>0</v>
      </c>
      <c r="H31" s="162"/>
      <c r="I31" s="163">
        <f>SUM(I27:I30)</f>
        <v>0</v>
      </c>
      <c r="J31" s="152"/>
      <c r="K31" s="162">
        <f>SUM(K30+K29+K28+(IF(COUNTBLANK(K27),0,1500)))</f>
        <v>0</v>
      </c>
      <c r="L31" s="127"/>
      <c r="M31" s="163">
        <f>SUM(M27:M30)</f>
        <v>0</v>
      </c>
      <c r="N31" s="164"/>
      <c r="S31" s="240" t="s">
        <v>47</v>
      </c>
      <c r="T31" s="241"/>
      <c r="U31" s="242"/>
    </row>
    <row r="32" spans="18:20" ht="12">
      <c r="R32" s="245"/>
      <c r="S32" s="246"/>
      <c r="T32" s="247"/>
    </row>
  </sheetData>
  <sheetProtection/>
  <mergeCells count="44">
    <mergeCell ref="R32:T32"/>
    <mergeCell ref="E8:E9"/>
    <mergeCell ref="F8:F9"/>
    <mergeCell ref="O26:Q27"/>
    <mergeCell ref="R28:S28"/>
    <mergeCell ref="S29:U29"/>
    <mergeCell ref="Q8:Q9"/>
    <mergeCell ref="G8:G9"/>
    <mergeCell ref="H8:H9"/>
    <mergeCell ref="S31:U31"/>
    <mergeCell ref="T8:T9"/>
    <mergeCell ref="U8:U9"/>
    <mergeCell ref="A16:T16"/>
    <mergeCell ref="R24:T24"/>
    <mergeCell ref="R8:R9"/>
    <mergeCell ref="A8:A9"/>
    <mergeCell ref="C8:C9"/>
    <mergeCell ref="D8:D9"/>
    <mergeCell ref="K8:K9"/>
    <mergeCell ref="L8:L9"/>
    <mergeCell ref="B8:B9"/>
    <mergeCell ref="S8:S9"/>
    <mergeCell ref="B25:E25"/>
    <mergeCell ref="F25:I25"/>
    <mergeCell ref="J25:M25"/>
    <mergeCell ref="O25:Q25"/>
    <mergeCell ref="M8:M9"/>
    <mergeCell ref="N8:N9"/>
    <mergeCell ref="R2:U3"/>
    <mergeCell ref="H4:P4"/>
    <mergeCell ref="J6:M7"/>
    <mergeCell ref="N6:Q7"/>
    <mergeCell ref="S4:T4"/>
    <mergeCell ref="R6:U7"/>
    <mergeCell ref="A1:E5"/>
    <mergeCell ref="A6:A7"/>
    <mergeCell ref="B6:E7"/>
    <mergeCell ref="F6:I7"/>
    <mergeCell ref="O8:O9"/>
    <mergeCell ref="P8:P9"/>
    <mergeCell ref="I8:I9"/>
    <mergeCell ref="J8:J9"/>
    <mergeCell ref="G1:Q1"/>
    <mergeCell ref="H2:P3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8">
      <selection activeCell="S29" sqref="S29:U29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255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59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62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26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127" t="s">
        <v>96</v>
      </c>
      <c r="C10" s="128">
        <v>0.0050017361111111104</v>
      </c>
      <c r="D10" s="129" t="s">
        <v>144</v>
      </c>
      <c r="E10" s="130">
        <v>5</v>
      </c>
      <c r="F10" s="127" t="s">
        <v>265</v>
      </c>
      <c r="G10" s="132">
        <v>0.006501736111111112</v>
      </c>
      <c r="H10" s="129" t="s">
        <v>144</v>
      </c>
      <c r="I10" s="130">
        <v>5</v>
      </c>
      <c r="J10" s="127" t="s">
        <v>264</v>
      </c>
      <c r="K10" s="131">
        <v>0.005928472222222223</v>
      </c>
      <c r="L10" s="129" t="s">
        <v>144</v>
      </c>
      <c r="M10" s="130">
        <v>5</v>
      </c>
      <c r="N10" s="127" t="s">
        <v>198</v>
      </c>
      <c r="O10" s="132">
        <v>0.006257407407407409</v>
      </c>
      <c r="P10" s="129" t="s">
        <v>94</v>
      </c>
      <c r="Q10" s="130">
        <v>5</v>
      </c>
      <c r="R10" s="127" t="s">
        <v>270</v>
      </c>
      <c r="S10" s="132">
        <v>0.005941203703703705</v>
      </c>
      <c r="T10" s="129" t="s">
        <v>144</v>
      </c>
      <c r="U10" s="130">
        <v>5</v>
      </c>
    </row>
    <row r="11" spans="1:21" ht="21.75" customHeight="1">
      <c r="A11" s="126" t="s">
        <v>38</v>
      </c>
      <c r="B11" s="127" t="s">
        <v>260</v>
      </c>
      <c r="C11" s="128">
        <v>0.004922222222222223</v>
      </c>
      <c r="D11" s="129" t="s">
        <v>144</v>
      </c>
      <c r="E11" s="130">
        <v>5</v>
      </c>
      <c r="F11" s="127" t="s">
        <v>161</v>
      </c>
      <c r="G11" s="132">
        <v>0.006499421296296296</v>
      </c>
      <c r="H11" s="129" t="s">
        <v>144</v>
      </c>
      <c r="I11" s="130">
        <v>5</v>
      </c>
      <c r="J11" s="127" t="s">
        <v>150</v>
      </c>
      <c r="K11" s="131">
        <v>0.0060160879629629635</v>
      </c>
      <c r="L11" s="129" t="s">
        <v>144</v>
      </c>
      <c r="M11" s="130">
        <v>5</v>
      </c>
      <c r="N11" s="127" t="s">
        <v>244</v>
      </c>
      <c r="O11" s="132">
        <v>0.006074074074074073</v>
      </c>
      <c r="P11" s="129" t="s">
        <v>94</v>
      </c>
      <c r="Q11" s="130">
        <v>5</v>
      </c>
      <c r="R11" s="127" t="s">
        <v>173</v>
      </c>
      <c r="S11" s="132">
        <v>0.005692824074074073</v>
      </c>
      <c r="T11" s="129" t="s">
        <v>144</v>
      </c>
      <c r="U11" s="130">
        <v>5</v>
      </c>
    </row>
    <row r="12" spans="1:21" ht="21.75" customHeight="1">
      <c r="A12" s="126" t="s">
        <v>38</v>
      </c>
      <c r="B12" s="182" t="s">
        <v>169</v>
      </c>
      <c r="C12" s="186">
        <v>0.004830092592592593</v>
      </c>
      <c r="D12" s="184" t="s">
        <v>144</v>
      </c>
      <c r="E12" s="185">
        <v>5</v>
      </c>
      <c r="F12" s="127" t="s">
        <v>266</v>
      </c>
      <c r="G12" s="132">
        <v>0.006585300925925926</v>
      </c>
      <c r="H12" s="129" t="s">
        <v>144</v>
      </c>
      <c r="I12" s="130">
        <v>5</v>
      </c>
      <c r="J12" s="127" t="s">
        <v>170</v>
      </c>
      <c r="K12" s="131">
        <v>0.005884953703703704</v>
      </c>
      <c r="L12" s="129" t="s">
        <v>144</v>
      </c>
      <c r="M12" s="130">
        <v>5</v>
      </c>
      <c r="N12" s="127"/>
      <c r="O12" s="132"/>
      <c r="P12" s="129"/>
      <c r="Q12" s="130"/>
      <c r="R12" s="127" t="s">
        <v>190</v>
      </c>
      <c r="S12" s="132">
        <v>0.005594212962962963</v>
      </c>
      <c r="T12" s="129" t="s">
        <v>94</v>
      </c>
      <c r="U12" s="130">
        <v>5</v>
      </c>
    </row>
    <row r="13" spans="1:21" ht="21.75" customHeight="1">
      <c r="A13" s="126" t="s">
        <v>38</v>
      </c>
      <c r="B13" s="127" t="s">
        <v>261</v>
      </c>
      <c r="C13" s="128">
        <v>0.0047687499999999996</v>
      </c>
      <c r="D13" s="129" t="s">
        <v>94</v>
      </c>
      <c r="E13" s="130">
        <v>5</v>
      </c>
      <c r="F13" s="127" t="s">
        <v>267</v>
      </c>
      <c r="G13" s="132">
        <v>0.005876736111111111</v>
      </c>
      <c r="H13" s="129" t="s">
        <v>94</v>
      </c>
      <c r="I13" s="130">
        <v>5</v>
      </c>
      <c r="J13" s="127" t="s">
        <v>186</v>
      </c>
      <c r="K13" s="131">
        <v>0.005738541666666667</v>
      </c>
      <c r="L13" s="129" t="s">
        <v>144</v>
      </c>
      <c r="M13" s="130">
        <v>5</v>
      </c>
      <c r="N13" s="127"/>
      <c r="O13" s="132"/>
      <c r="P13" s="129"/>
      <c r="Q13" s="130"/>
      <c r="R13" s="127"/>
      <c r="S13" s="132"/>
      <c r="T13" s="129"/>
      <c r="U13" s="130"/>
    </row>
    <row r="14" spans="1:21" ht="21.75" customHeight="1">
      <c r="A14" s="126" t="s">
        <v>38</v>
      </c>
      <c r="B14" s="127" t="s">
        <v>256</v>
      </c>
      <c r="C14" s="128">
        <v>0.004941087962962963</v>
      </c>
      <c r="D14" s="129" t="s">
        <v>144</v>
      </c>
      <c r="E14" s="130">
        <v>5</v>
      </c>
      <c r="F14" s="127"/>
      <c r="G14" s="132"/>
      <c r="H14" s="129"/>
      <c r="I14" s="130"/>
      <c r="J14" s="127" t="s">
        <v>257</v>
      </c>
      <c r="K14" s="131">
        <v>0.00573125</v>
      </c>
      <c r="L14" s="129" t="s">
        <v>144</v>
      </c>
      <c r="M14" s="130">
        <v>5</v>
      </c>
      <c r="N14" s="127"/>
      <c r="O14" s="132"/>
      <c r="P14" s="129"/>
      <c r="Q14" s="130"/>
      <c r="R14" s="127"/>
      <c r="S14" s="132"/>
      <c r="T14" s="129"/>
      <c r="U14" s="130"/>
    </row>
    <row r="15" spans="1:21" ht="21.75" customHeight="1">
      <c r="A15" s="133" t="s">
        <v>39</v>
      </c>
      <c r="B15" s="134"/>
      <c r="C15" s="135">
        <f>400*(COUNTA(C10:C14))</f>
        <v>2000</v>
      </c>
      <c r="D15" s="136"/>
      <c r="E15" s="137">
        <f>SUM(E10:E14)</f>
        <v>25</v>
      </c>
      <c r="F15" s="138"/>
      <c r="G15" s="135">
        <f>400*(COUNTA(G10:G14))</f>
        <v>1600</v>
      </c>
      <c r="H15" s="138"/>
      <c r="I15" s="137">
        <f>SUM(I10:I14)</f>
        <v>20</v>
      </c>
      <c r="J15" s="138"/>
      <c r="K15" s="135">
        <f>400*(COUNTA(K10:K14))</f>
        <v>2000</v>
      </c>
      <c r="L15" s="138"/>
      <c r="M15" s="137">
        <f>SUM(M10:M14)</f>
        <v>25</v>
      </c>
      <c r="N15" s="138"/>
      <c r="O15" s="135">
        <f>400*(COUNTA(O10:O14))</f>
        <v>800</v>
      </c>
      <c r="P15" s="138"/>
      <c r="Q15" s="137">
        <f>SUM(Q10:Q14)</f>
        <v>10</v>
      </c>
      <c r="R15" s="138"/>
      <c r="S15" s="135">
        <f>400*(COUNTA(S10:S14))</f>
        <v>1200</v>
      </c>
      <c r="T15" s="138"/>
      <c r="U15" s="139">
        <f>SUM(U10:U14)</f>
        <v>15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27" t="s">
        <v>262</v>
      </c>
      <c r="C17" s="131">
        <v>0.010440509259259259</v>
      </c>
      <c r="D17" s="129" t="s">
        <v>144</v>
      </c>
      <c r="E17" s="130">
        <v>10</v>
      </c>
      <c r="F17" s="127" t="s">
        <v>264</v>
      </c>
      <c r="G17" s="131">
        <v>0.01350821759259259</v>
      </c>
      <c r="H17" s="129" t="s">
        <v>144</v>
      </c>
      <c r="I17" s="130">
        <v>10</v>
      </c>
      <c r="J17" s="127" t="s">
        <v>265</v>
      </c>
      <c r="K17" s="131">
        <v>0.011936574074074073</v>
      </c>
      <c r="L17" s="129" t="s">
        <v>144</v>
      </c>
      <c r="M17" s="130">
        <v>10</v>
      </c>
      <c r="N17" s="127"/>
      <c r="O17" s="131"/>
      <c r="P17" s="141"/>
      <c r="Q17" s="130"/>
      <c r="R17" s="127" t="s">
        <v>266</v>
      </c>
      <c r="S17" s="131">
        <v>0.011877199074074073</v>
      </c>
      <c r="T17" s="129" t="s">
        <v>144</v>
      </c>
      <c r="U17" s="130">
        <v>10</v>
      </c>
    </row>
    <row r="18" spans="1:21" ht="21.75" customHeight="1">
      <c r="A18" s="140" t="s">
        <v>40</v>
      </c>
      <c r="B18" s="127" t="s">
        <v>181</v>
      </c>
      <c r="C18" s="131">
        <v>0.010201388888888888</v>
      </c>
      <c r="D18" s="129" t="s">
        <v>144</v>
      </c>
      <c r="E18" s="130">
        <v>10</v>
      </c>
      <c r="F18" s="127" t="s">
        <v>151</v>
      </c>
      <c r="G18" s="131">
        <v>0.013713657407407409</v>
      </c>
      <c r="H18" s="129" t="s">
        <v>144</v>
      </c>
      <c r="I18" s="130">
        <v>10</v>
      </c>
      <c r="J18" s="127" t="s">
        <v>170</v>
      </c>
      <c r="K18" s="131">
        <v>0.012028703703703703</v>
      </c>
      <c r="L18" s="129" t="s">
        <v>144</v>
      </c>
      <c r="M18" s="130">
        <v>10</v>
      </c>
      <c r="N18" s="127"/>
      <c r="O18" s="131"/>
      <c r="P18" s="129"/>
      <c r="Q18" s="130"/>
      <c r="R18" s="127" t="s">
        <v>228</v>
      </c>
      <c r="S18" s="131">
        <v>0.011919328703703705</v>
      </c>
      <c r="T18" s="129" t="s">
        <v>144</v>
      </c>
      <c r="U18" s="130">
        <v>10</v>
      </c>
    </row>
    <row r="19" spans="1:21" ht="21.75" customHeight="1">
      <c r="A19" s="140" t="s">
        <v>40</v>
      </c>
      <c r="B19" s="127" t="s">
        <v>192</v>
      </c>
      <c r="C19" s="131">
        <v>0.010204282407407407</v>
      </c>
      <c r="D19" s="129" t="s">
        <v>94</v>
      </c>
      <c r="E19" s="130">
        <v>10</v>
      </c>
      <c r="F19" s="127" t="s">
        <v>268</v>
      </c>
      <c r="G19" s="131">
        <v>0.01280960648148148</v>
      </c>
      <c r="H19" s="129" t="s">
        <v>94</v>
      </c>
      <c r="I19" s="130">
        <v>10</v>
      </c>
      <c r="J19" s="127" t="s">
        <v>186</v>
      </c>
      <c r="K19" s="131">
        <v>0.011706944444444445</v>
      </c>
      <c r="L19" s="129" t="s">
        <v>144</v>
      </c>
      <c r="M19" s="130">
        <v>10</v>
      </c>
      <c r="N19" s="127"/>
      <c r="O19" s="131"/>
      <c r="P19" s="129"/>
      <c r="Q19" s="130"/>
      <c r="R19" s="127"/>
      <c r="S19" s="131"/>
      <c r="T19" s="129"/>
      <c r="U19" s="130"/>
    </row>
    <row r="20" spans="1:21" ht="21.75" customHeight="1">
      <c r="A20" s="140" t="s">
        <v>40</v>
      </c>
      <c r="B20" s="127"/>
      <c r="C20" s="131"/>
      <c r="D20" s="129"/>
      <c r="E20" s="130"/>
      <c r="F20" s="127" t="s">
        <v>269</v>
      </c>
      <c r="G20" s="131">
        <v>0.012478819444444443</v>
      </c>
      <c r="H20" s="129" t="s">
        <v>94</v>
      </c>
      <c r="I20" s="130">
        <v>10</v>
      </c>
      <c r="J20" s="127" t="s">
        <v>228</v>
      </c>
      <c r="K20" s="131">
        <v>0.011924537037037037</v>
      </c>
      <c r="L20" s="129" t="s">
        <v>144</v>
      </c>
      <c r="M20" s="130">
        <v>10</v>
      </c>
      <c r="N20" s="127"/>
      <c r="O20" s="131"/>
      <c r="P20" s="129"/>
      <c r="Q20" s="130"/>
      <c r="R20" s="127"/>
      <c r="S20" s="131"/>
      <c r="T20" s="129"/>
      <c r="U20" s="130"/>
    </row>
    <row r="21" spans="1:21" ht="21.75" customHeight="1">
      <c r="A21" s="140" t="s">
        <v>40</v>
      </c>
      <c r="B21" s="127"/>
      <c r="C21" s="131"/>
      <c r="D21" s="129"/>
      <c r="E21" s="130"/>
      <c r="F21" s="127"/>
      <c r="G21" s="131"/>
      <c r="H21" s="129"/>
      <c r="I21" s="130"/>
      <c r="J21" s="182" t="s">
        <v>370</v>
      </c>
      <c r="K21" s="186">
        <v>0.011579513888888887</v>
      </c>
      <c r="L21" s="184" t="s">
        <v>144</v>
      </c>
      <c r="M21" s="185">
        <v>10</v>
      </c>
      <c r="N21" s="127"/>
      <c r="O21" s="131"/>
      <c r="P21" s="129"/>
      <c r="Q21" s="130"/>
      <c r="R21" s="127"/>
      <c r="S21" s="131"/>
      <c r="T21" s="129"/>
      <c r="U21" s="130"/>
    </row>
    <row r="22" spans="1:21" ht="21.75" customHeight="1">
      <c r="A22" s="133" t="s">
        <v>39</v>
      </c>
      <c r="B22" s="142"/>
      <c r="C22" s="135">
        <f>800*(COUNTA(C17:C21))</f>
        <v>2400</v>
      </c>
      <c r="D22" s="142"/>
      <c r="E22" s="139">
        <f>SUM(E17:E21)</f>
        <v>30</v>
      </c>
      <c r="F22" s="142"/>
      <c r="G22" s="135">
        <f>800*(COUNTA(G17:G21))</f>
        <v>3200</v>
      </c>
      <c r="H22" s="142"/>
      <c r="I22" s="139">
        <f>SUM(I17:I21)</f>
        <v>40</v>
      </c>
      <c r="J22" s="142"/>
      <c r="K22" s="135">
        <f>800*(COUNTA(K17:K21))</f>
        <v>4000</v>
      </c>
      <c r="L22" s="142"/>
      <c r="M22" s="139">
        <f>SUM(M17:M21)</f>
        <v>50</v>
      </c>
      <c r="N22" s="142"/>
      <c r="O22" s="135">
        <f>800*(COUNTA(O17:O21))</f>
        <v>0</v>
      </c>
      <c r="P22" s="142"/>
      <c r="Q22" s="139">
        <f>SUM(Q17:Q21)</f>
        <v>0</v>
      </c>
      <c r="R22" s="142"/>
      <c r="S22" s="135">
        <f>800*(COUNTA(S17:S21))</f>
        <v>1600</v>
      </c>
      <c r="T22" s="142"/>
      <c r="U22" s="139">
        <f>SUM(U17:U21)</f>
        <v>20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615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32.55</v>
      </c>
      <c r="S26" s="151"/>
      <c r="T26" s="150" t="s">
        <v>6</v>
      </c>
    </row>
    <row r="27" spans="1:20" ht="21.75" customHeight="1">
      <c r="A27" s="126" t="s">
        <v>44</v>
      </c>
      <c r="B27" s="127" t="s">
        <v>263</v>
      </c>
      <c r="C27" s="132">
        <v>0.01945613425925926</v>
      </c>
      <c r="D27" s="152" t="s">
        <v>94</v>
      </c>
      <c r="E27" s="130">
        <v>40</v>
      </c>
      <c r="F27" s="127" t="s">
        <v>200</v>
      </c>
      <c r="G27" s="132">
        <v>0.024090856481481477</v>
      </c>
      <c r="H27" s="132" t="s">
        <v>94</v>
      </c>
      <c r="I27" s="130">
        <v>40</v>
      </c>
      <c r="J27" s="127" t="s">
        <v>286</v>
      </c>
      <c r="K27" s="132">
        <v>0.022713078703703704</v>
      </c>
      <c r="L27" s="127" t="s">
        <v>144</v>
      </c>
      <c r="M27" s="130">
        <v>40</v>
      </c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/>
      <c r="C28" s="157"/>
      <c r="D28" s="152"/>
      <c r="E28" s="130"/>
      <c r="F28" s="127" t="s">
        <v>195</v>
      </c>
      <c r="G28" s="157">
        <v>1350</v>
      </c>
      <c r="H28" s="157" t="s">
        <v>94</v>
      </c>
      <c r="I28" s="130">
        <v>40</v>
      </c>
      <c r="J28" s="127" t="s">
        <v>318</v>
      </c>
      <c r="K28" s="157">
        <v>1400</v>
      </c>
      <c r="L28" s="127" t="s">
        <v>144</v>
      </c>
      <c r="M28" s="130">
        <v>40</v>
      </c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/>
      <c r="C29" s="157"/>
      <c r="D29" s="153"/>
      <c r="E29" s="130"/>
      <c r="F29" s="127" t="s">
        <v>315</v>
      </c>
      <c r="G29" s="157">
        <v>1900</v>
      </c>
      <c r="H29" s="157" t="s">
        <v>144</v>
      </c>
      <c r="I29" s="130">
        <v>50</v>
      </c>
      <c r="J29" s="127" t="s">
        <v>395</v>
      </c>
      <c r="K29" s="157">
        <v>1975</v>
      </c>
      <c r="L29" s="127" t="s">
        <v>94</v>
      </c>
      <c r="M29" s="130">
        <v>50</v>
      </c>
      <c r="N29" s="158"/>
      <c r="S29" s="240"/>
      <c r="T29" s="241"/>
      <c r="U29" s="242"/>
    </row>
    <row r="30" spans="1:21" ht="21.75" customHeight="1">
      <c r="A30" s="126" t="s">
        <v>48</v>
      </c>
      <c r="B30" s="127"/>
      <c r="C30" s="157"/>
      <c r="D30" s="153"/>
      <c r="E30" s="130"/>
      <c r="F30" s="127"/>
      <c r="G30" s="157"/>
      <c r="H30" s="157"/>
      <c r="I30" s="130"/>
      <c r="J30" s="127" t="s">
        <v>356</v>
      </c>
      <c r="K30" s="157">
        <v>2625</v>
      </c>
      <c r="L30" s="127" t="s">
        <v>144</v>
      </c>
      <c r="M30" s="130">
        <v>80</v>
      </c>
      <c r="N30" s="158"/>
      <c r="R30" s="161"/>
      <c r="S30" s="159"/>
      <c r="T30" s="160"/>
      <c r="U30" s="160"/>
    </row>
    <row r="31" spans="1:21" ht="21.75" customHeight="1">
      <c r="A31" s="133" t="s">
        <v>39</v>
      </c>
      <c r="B31" s="127"/>
      <c r="C31" s="162">
        <f>SUM(C30+C29+C28+(IF(COUNTBLANK(C27),0,1500)))</f>
        <v>1500</v>
      </c>
      <c r="D31" s="152"/>
      <c r="E31" s="163">
        <f>SUM(E27:E30)</f>
        <v>40</v>
      </c>
      <c r="F31" s="130"/>
      <c r="G31" s="162">
        <f>SUM(G30+G29+G28+(IF(COUNTBLANK(G27),0,1500)))</f>
        <v>4750</v>
      </c>
      <c r="H31" s="162"/>
      <c r="I31" s="163">
        <f>SUM(I27:I30)</f>
        <v>130</v>
      </c>
      <c r="J31" s="152"/>
      <c r="K31" s="162">
        <f>SUM(K30+K29+K28+(IF(COUNTBLANK(K27),0,1500)))</f>
        <v>7500</v>
      </c>
      <c r="L31" s="127"/>
      <c r="M31" s="163">
        <f>SUM(M27:M30)</f>
        <v>210</v>
      </c>
      <c r="N31" s="164"/>
      <c r="S31" s="240" t="s">
        <v>47</v>
      </c>
      <c r="T31" s="241"/>
      <c r="U31" s="242"/>
    </row>
    <row r="32" spans="18:20" ht="12">
      <c r="R32" s="245"/>
      <c r="S32" s="246"/>
      <c r="T32" s="247"/>
    </row>
  </sheetData>
  <sheetProtection/>
  <mergeCells count="44">
    <mergeCell ref="O26:Q27"/>
    <mergeCell ref="R28:S28"/>
    <mergeCell ref="S29:U29"/>
    <mergeCell ref="R32:T32"/>
    <mergeCell ref="S8:S9"/>
    <mergeCell ref="T8:T9"/>
    <mergeCell ref="U8:U9"/>
    <mergeCell ref="A16:T16"/>
    <mergeCell ref="R24:T24"/>
    <mergeCell ref="S31:U31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E5"/>
    <mergeCell ref="G1:Q1"/>
    <mergeCell ref="H2:P3"/>
    <mergeCell ref="R2:U3"/>
    <mergeCell ref="H4:P4"/>
    <mergeCell ref="S4:T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6">
      <selection activeCell="S29" sqref="S29:U29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106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59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62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26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127" t="s">
        <v>93</v>
      </c>
      <c r="C10" s="128">
        <v>0.006369791666666666</v>
      </c>
      <c r="D10" s="129" t="s">
        <v>94</v>
      </c>
      <c r="E10" s="130">
        <v>3</v>
      </c>
      <c r="F10" s="127" t="s">
        <v>169</v>
      </c>
      <c r="G10" s="131">
        <v>0.006868171296296297</v>
      </c>
      <c r="H10" s="129" t="s">
        <v>94</v>
      </c>
      <c r="I10" s="130">
        <v>5</v>
      </c>
      <c r="J10" s="127" t="s">
        <v>153</v>
      </c>
      <c r="K10" s="132">
        <v>0.007890972222222221</v>
      </c>
      <c r="L10" s="129" t="s">
        <v>94</v>
      </c>
      <c r="M10" s="130">
        <v>2</v>
      </c>
      <c r="N10" s="127" t="s">
        <v>129</v>
      </c>
      <c r="O10" s="132">
        <v>0.007378240740740741</v>
      </c>
      <c r="P10" s="129" t="s">
        <v>94</v>
      </c>
      <c r="Q10" s="130">
        <v>3</v>
      </c>
      <c r="R10" s="127" t="s">
        <v>119</v>
      </c>
      <c r="S10" s="132">
        <v>0.006936342592592592</v>
      </c>
      <c r="T10" s="129" t="s">
        <v>94</v>
      </c>
      <c r="U10" s="130">
        <v>3</v>
      </c>
    </row>
    <row r="11" spans="1:21" ht="21.75" customHeight="1">
      <c r="A11" s="126" t="s">
        <v>38</v>
      </c>
      <c r="B11" s="127" t="s">
        <v>182</v>
      </c>
      <c r="C11" s="128">
        <v>0.006321990740740742</v>
      </c>
      <c r="D11" s="129" t="s">
        <v>94</v>
      </c>
      <c r="E11" s="130">
        <v>3</v>
      </c>
      <c r="F11" s="127" t="s">
        <v>186</v>
      </c>
      <c r="G11" s="131">
        <v>0.007001851851851852</v>
      </c>
      <c r="H11" s="129" t="s">
        <v>94</v>
      </c>
      <c r="I11" s="130">
        <v>3</v>
      </c>
      <c r="J11" s="127" t="s">
        <v>181</v>
      </c>
      <c r="K11" s="132">
        <v>0.00810474537037037</v>
      </c>
      <c r="L11" s="129" t="s">
        <v>94</v>
      </c>
      <c r="M11" s="130">
        <v>2</v>
      </c>
      <c r="N11" s="127" t="s">
        <v>174</v>
      </c>
      <c r="O11" s="132">
        <v>0.007550462962962964</v>
      </c>
      <c r="P11" s="129" t="s">
        <v>94</v>
      </c>
      <c r="Q11" s="130">
        <v>3</v>
      </c>
      <c r="R11" s="127" t="s">
        <v>170</v>
      </c>
      <c r="S11" s="132">
        <v>0.007119097222222222</v>
      </c>
      <c r="T11" s="129" t="s">
        <v>94</v>
      </c>
      <c r="U11" s="130">
        <v>3</v>
      </c>
    </row>
    <row r="12" spans="1:21" ht="21.75" customHeight="1">
      <c r="A12" s="126" t="s">
        <v>38</v>
      </c>
      <c r="B12" s="127" t="s">
        <v>204</v>
      </c>
      <c r="C12" s="128">
        <v>0.0063738425925925915</v>
      </c>
      <c r="D12" s="129" t="s">
        <v>94</v>
      </c>
      <c r="E12" s="130">
        <v>3</v>
      </c>
      <c r="F12" s="127" t="s">
        <v>286</v>
      </c>
      <c r="G12" s="131">
        <v>0.007009375000000001</v>
      </c>
      <c r="H12" s="129" t="s">
        <v>94</v>
      </c>
      <c r="I12" s="130">
        <v>3</v>
      </c>
      <c r="J12" s="127" t="s">
        <v>194</v>
      </c>
      <c r="K12" s="132">
        <v>0.008546064814814814</v>
      </c>
      <c r="L12" s="129" t="s">
        <v>94</v>
      </c>
      <c r="M12" s="130">
        <v>2</v>
      </c>
      <c r="N12" s="127" t="s">
        <v>186</v>
      </c>
      <c r="O12" s="132">
        <v>0.007802546296296297</v>
      </c>
      <c r="P12" s="129" t="s">
        <v>94</v>
      </c>
      <c r="Q12" s="130">
        <v>3</v>
      </c>
      <c r="R12" s="127" t="s">
        <v>206</v>
      </c>
      <c r="S12" s="132">
        <v>0.007435879629629629</v>
      </c>
      <c r="T12" s="129" t="s">
        <v>94</v>
      </c>
      <c r="U12" s="130">
        <v>3</v>
      </c>
    </row>
    <row r="13" spans="1:21" ht="21.75" customHeight="1">
      <c r="A13" s="126" t="s">
        <v>38</v>
      </c>
      <c r="B13" s="127" t="s">
        <v>251</v>
      </c>
      <c r="C13" s="128">
        <v>0.0063635416666666675</v>
      </c>
      <c r="D13" s="129" t="s">
        <v>94</v>
      </c>
      <c r="E13" s="130">
        <v>3</v>
      </c>
      <c r="F13" s="127" t="s">
        <v>320</v>
      </c>
      <c r="G13" s="131">
        <v>0.006897222222222222</v>
      </c>
      <c r="H13" s="129" t="s">
        <v>94</v>
      </c>
      <c r="I13" s="130">
        <v>5</v>
      </c>
      <c r="J13" s="127" t="s">
        <v>239</v>
      </c>
      <c r="K13" s="132">
        <v>0.008146296296296296</v>
      </c>
      <c r="L13" s="129" t="s">
        <v>94</v>
      </c>
      <c r="M13" s="130">
        <v>2</v>
      </c>
      <c r="N13" s="127" t="s">
        <v>251</v>
      </c>
      <c r="O13" s="132">
        <v>0.007529629629629629</v>
      </c>
      <c r="P13" s="129" t="s">
        <v>94</v>
      </c>
      <c r="Q13" s="130">
        <v>3</v>
      </c>
      <c r="R13" s="127" t="s">
        <v>233</v>
      </c>
      <c r="S13" s="132">
        <v>0.007369444444444445</v>
      </c>
      <c r="T13" s="129" t="s">
        <v>94</v>
      </c>
      <c r="U13" s="130">
        <v>3</v>
      </c>
    </row>
    <row r="14" spans="1:21" ht="21.75" customHeight="1">
      <c r="A14" s="126" t="s">
        <v>38</v>
      </c>
      <c r="B14" s="127" t="s">
        <v>274</v>
      </c>
      <c r="C14" s="128">
        <v>0.006479050925925926</v>
      </c>
      <c r="D14" s="129" t="s">
        <v>94</v>
      </c>
      <c r="E14" s="130">
        <v>2</v>
      </c>
      <c r="F14" s="127" t="s">
        <v>356</v>
      </c>
      <c r="G14" s="131">
        <v>0.007077893518518519</v>
      </c>
      <c r="H14" s="129" t="s">
        <v>94</v>
      </c>
      <c r="I14" s="130">
        <v>3</v>
      </c>
      <c r="J14" s="127" t="s">
        <v>274</v>
      </c>
      <c r="K14" s="132">
        <v>0.00797962962962963</v>
      </c>
      <c r="L14" s="129" t="s">
        <v>94</v>
      </c>
      <c r="M14" s="130">
        <v>2</v>
      </c>
      <c r="N14" s="127" t="s">
        <v>320</v>
      </c>
      <c r="O14" s="132">
        <v>0.007477546296296297</v>
      </c>
      <c r="P14" s="129" t="s">
        <v>94</v>
      </c>
      <c r="Q14" s="130">
        <v>3</v>
      </c>
      <c r="R14" s="127" t="s">
        <v>274</v>
      </c>
      <c r="S14" s="132">
        <v>0.00737662037037037</v>
      </c>
      <c r="T14" s="129" t="s">
        <v>94</v>
      </c>
      <c r="U14" s="130">
        <v>3</v>
      </c>
    </row>
    <row r="15" spans="1:21" ht="21.75" customHeight="1">
      <c r="A15" s="133" t="s">
        <v>39</v>
      </c>
      <c r="B15" s="134"/>
      <c r="C15" s="135">
        <f>400*(COUNTA(C10:C14))</f>
        <v>2000</v>
      </c>
      <c r="D15" s="136"/>
      <c r="E15" s="137">
        <f>SUM(E10:E14)</f>
        <v>14</v>
      </c>
      <c r="F15" s="138"/>
      <c r="G15" s="135">
        <f>400*(COUNTA(G10:G14))</f>
        <v>2000</v>
      </c>
      <c r="H15" s="138"/>
      <c r="I15" s="137">
        <f>SUM(I10:I14)</f>
        <v>19</v>
      </c>
      <c r="J15" s="138"/>
      <c r="K15" s="135">
        <f>400*(COUNTA(K10:K14))</f>
        <v>2000</v>
      </c>
      <c r="L15" s="138"/>
      <c r="M15" s="137">
        <f>SUM(M10:M14)</f>
        <v>10</v>
      </c>
      <c r="N15" s="138"/>
      <c r="O15" s="135">
        <f>400*(COUNTA(O10:O14))</f>
        <v>2000</v>
      </c>
      <c r="P15" s="138"/>
      <c r="Q15" s="137">
        <f>SUM(Q10:Q14)</f>
        <v>15</v>
      </c>
      <c r="R15" s="138"/>
      <c r="S15" s="135">
        <f>400*(COUNTA(S10:S14))</f>
        <v>2000</v>
      </c>
      <c r="T15" s="138"/>
      <c r="U15" s="139">
        <f>SUM(U10:U14)</f>
        <v>15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27" t="s">
        <v>119</v>
      </c>
      <c r="C17" s="131">
        <v>0.012788657407407408</v>
      </c>
      <c r="D17" s="129" t="s">
        <v>94</v>
      </c>
      <c r="E17" s="130">
        <v>6</v>
      </c>
      <c r="F17" s="127" t="s">
        <v>96</v>
      </c>
      <c r="G17" s="131">
        <v>0.014441666666666665</v>
      </c>
      <c r="H17" s="129" t="s">
        <v>94</v>
      </c>
      <c r="I17" s="130">
        <v>10</v>
      </c>
      <c r="J17" s="127" t="s">
        <v>138</v>
      </c>
      <c r="K17" s="132">
        <v>0.015666203703703706</v>
      </c>
      <c r="L17" s="129" t="s">
        <v>94</v>
      </c>
      <c r="M17" s="130">
        <v>6</v>
      </c>
      <c r="N17" s="127" t="s">
        <v>139</v>
      </c>
      <c r="O17" s="131">
        <v>0.01551574074074074</v>
      </c>
      <c r="P17" s="141" t="s">
        <v>94</v>
      </c>
      <c r="Q17" s="130">
        <v>6</v>
      </c>
      <c r="R17" s="127" t="s">
        <v>129</v>
      </c>
      <c r="S17" s="131">
        <v>0.014813194444444443</v>
      </c>
      <c r="T17" s="141" t="s">
        <v>94</v>
      </c>
      <c r="U17" s="130">
        <v>6</v>
      </c>
    </row>
    <row r="18" spans="1:21" ht="21.75" customHeight="1">
      <c r="A18" s="140" t="s">
        <v>40</v>
      </c>
      <c r="B18" s="127" t="s">
        <v>153</v>
      </c>
      <c r="C18" s="131">
        <v>0.013588657407407409</v>
      </c>
      <c r="D18" s="129" t="s">
        <v>94</v>
      </c>
      <c r="E18" s="130">
        <v>6</v>
      </c>
      <c r="F18" s="127" t="s">
        <v>181</v>
      </c>
      <c r="G18" s="131">
        <v>0.014607175925925926</v>
      </c>
      <c r="H18" s="129" t="s">
        <v>94</v>
      </c>
      <c r="I18" s="130">
        <v>10</v>
      </c>
      <c r="J18" s="127" t="s">
        <v>174</v>
      </c>
      <c r="K18" s="131">
        <v>0.016883796296296296</v>
      </c>
      <c r="L18" s="129" t="s">
        <v>94</v>
      </c>
      <c r="M18" s="130">
        <v>4</v>
      </c>
      <c r="N18" s="127" t="s">
        <v>182</v>
      </c>
      <c r="O18" s="131">
        <v>0.01571597222222222</v>
      </c>
      <c r="P18" s="129" t="s">
        <v>94</v>
      </c>
      <c r="Q18" s="130">
        <v>6</v>
      </c>
      <c r="R18" s="127" t="s">
        <v>169</v>
      </c>
      <c r="S18" s="131">
        <v>0.014590046296296297</v>
      </c>
      <c r="T18" s="129" t="s">
        <v>94</v>
      </c>
      <c r="U18" s="130">
        <v>6</v>
      </c>
    </row>
    <row r="19" spans="1:21" ht="21.75" customHeight="1">
      <c r="A19" s="140" t="s">
        <v>40</v>
      </c>
      <c r="B19" s="127" t="s">
        <v>170</v>
      </c>
      <c r="C19" s="131">
        <v>0.012779513888888887</v>
      </c>
      <c r="D19" s="129" t="s">
        <v>94</v>
      </c>
      <c r="E19" s="130">
        <v>6</v>
      </c>
      <c r="F19" s="127" t="s">
        <v>192</v>
      </c>
      <c r="G19" s="131">
        <v>0.014502314814814815</v>
      </c>
      <c r="H19" s="129" t="s">
        <v>94</v>
      </c>
      <c r="I19" s="130">
        <v>10</v>
      </c>
      <c r="J19" s="127" t="s">
        <v>186</v>
      </c>
      <c r="K19" s="131">
        <v>0.016450347222222224</v>
      </c>
      <c r="L19" s="129" t="s">
        <v>94</v>
      </c>
      <c r="M19" s="130">
        <v>4</v>
      </c>
      <c r="N19" s="127" t="s">
        <v>190</v>
      </c>
      <c r="O19" s="131">
        <v>0.01625474537037037</v>
      </c>
      <c r="P19" s="129" t="s">
        <v>94</v>
      </c>
      <c r="Q19" s="130">
        <v>6</v>
      </c>
      <c r="R19" s="127" t="s">
        <v>194</v>
      </c>
      <c r="S19" s="131">
        <v>0.015042361111111112</v>
      </c>
      <c r="T19" s="129" t="s">
        <v>94</v>
      </c>
      <c r="U19" s="130">
        <v>6</v>
      </c>
    </row>
    <row r="20" spans="1:21" ht="21.75" customHeight="1">
      <c r="A20" s="140" t="s">
        <v>40</v>
      </c>
      <c r="B20" s="127" t="s">
        <v>190</v>
      </c>
      <c r="C20" s="131">
        <v>0.013052199074074074</v>
      </c>
      <c r="D20" s="129" t="s">
        <v>94</v>
      </c>
      <c r="E20" s="130">
        <v>6</v>
      </c>
      <c r="F20" s="127" t="s">
        <v>244</v>
      </c>
      <c r="G20" s="131">
        <v>0.013755787037037037</v>
      </c>
      <c r="H20" s="129" t="s">
        <v>94</v>
      </c>
      <c r="I20" s="130">
        <v>10</v>
      </c>
      <c r="J20" s="127" t="s">
        <v>233</v>
      </c>
      <c r="K20" s="131">
        <v>0.016864930555555557</v>
      </c>
      <c r="L20" s="129" t="s">
        <v>94</v>
      </c>
      <c r="M20" s="130">
        <v>4</v>
      </c>
      <c r="N20" s="127" t="s">
        <v>251</v>
      </c>
      <c r="O20" s="131">
        <v>0.01585289351851852</v>
      </c>
      <c r="P20" s="129" t="s">
        <v>94</v>
      </c>
      <c r="Q20" s="130">
        <v>6</v>
      </c>
      <c r="R20" s="127" t="s">
        <v>239</v>
      </c>
      <c r="S20" s="131">
        <v>0.014941550925925926</v>
      </c>
      <c r="T20" s="129" t="s">
        <v>94</v>
      </c>
      <c r="U20" s="130">
        <v>6</v>
      </c>
    </row>
    <row r="21" spans="1:21" ht="21.75" customHeight="1">
      <c r="A21" s="140" t="s">
        <v>40</v>
      </c>
      <c r="B21" s="127" t="s">
        <v>244</v>
      </c>
      <c r="C21" s="131">
        <v>0.013494212962962963</v>
      </c>
      <c r="D21" s="129" t="s">
        <v>94</v>
      </c>
      <c r="E21" s="130">
        <v>6</v>
      </c>
      <c r="F21" s="127" t="s">
        <v>273</v>
      </c>
      <c r="G21" s="131">
        <v>0.013736226851851852</v>
      </c>
      <c r="H21" s="129" t="s">
        <v>94</v>
      </c>
      <c r="I21" s="130">
        <v>10</v>
      </c>
      <c r="J21" s="127" t="s">
        <v>253</v>
      </c>
      <c r="K21" s="131">
        <v>0.017099189814814814</v>
      </c>
      <c r="L21" s="129" t="s">
        <v>94</v>
      </c>
      <c r="M21" s="130">
        <v>4</v>
      </c>
      <c r="N21" s="127" t="s">
        <v>273</v>
      </c>
      <c r="O21" s="131">
        <v>0.01593900462962963</v>
      </c>
      <c r="P21" s="129" t="s">
        <v>94</v>
      </c>
      <c r="Q21" s="130">
        <v>6</v>
      </c>
      <c r="R21" s="127" t="s">
        <v>253</v>
      </c>
      <c r="S21" s="131">
        <v>0.015251851851851852</v>
      </c>
      <c r="T21" s="129" t="s">
        <v>94</v>
      </c>
      <c r="U21" s="130">
        <v>6</v>
      </c>
    </row>
    <row r="22" spans="1:21" ht="21.75" customHeight="1">
      <c r="A22" s="133" t="s">
        <v>39</v>
      </c>
      <c r="B22" s="142"/>
      <c r="C22" s="135">
        <f>800*(COUNTA(C17:C21))</f>
        <v>4000</v>
      </c>
      <c r="D22" s="142"/>
      <c r="E22" s="139">
        <f>SUM(E17:E21)</f>
        <v>30</v>
      </c>
      <c r="F22" s="142"/>
      <c r="G22" s="135">
        <f>800*(COUNTA(G17:G21))</f>
        <v>4000</v>
      </c>
      <c r="H22" s="142"/>
      <c r="I22" s="139">
        <f>SUM(I17:I21)</f>
        <v>50</v>
      </c>
      <c r="J22" s="142"/>
      <c r="K22" s="135">
        <f>800*(COUNTA(K17:K21))</f>
        <v>4000</v>
      </c>
      <c r="L22" s="142"/>
      <c r="M22" s="139">
        <f>SUM(M17:M21)</f>
        <v>22</v>
      </c>
      <c r="N22" s="142"/>
      <c r="O22" s="135">
        <f>800*(COUNTA(O17:O21))</f>
        <v>4000</v>
      </c>
      <c r="P22" s="142"/>
      <c r="Q22" s="139">
        <f>SUM(Q17:Q21)</f>
        <v>30</v>
      </c>
      <c r="R22" s="142"/>
      <c r="S22" s="135">
        <f>800*(COUNTA(S17:S21))</f>
        <v>4000</v>
      </c>
      <c r="T22" s="142"/>
      <c r="U22" s="139">
        <f>SUM(U17:U21)</f>
        <v>30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735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49.125</v>
      </c>
      <c r="S26" s="151"/>
      <c r="T26" s="150" t="s">
        <v>6</v>
      </c>
    </row>
    <row r="27" spans="1:20" ht="21.75" customHeight="1">
      <c r="A27" s="126" t="s">
        <v>44</v>
      </c>
      <c r="B27" s="127" t="s">
        <v>206</v>
      </c>
      <c r="C27" s="132">
        <v>0.025548032407407408</v>
      </c>
      <c r="D27" s="129" t="s">
        <v>94</v>
      </c>
      <c r="E27" s="130">
        <v>30</v>
      </c>
      <c r="F27" s="127" t="s">
        <v>251</v>
      </c>
      <c r="G27" s="153" t="s">
        <v>252</v>
      </c>
      <c r="H27" s="203" t="s">
        <v>94</v>
      </c>
      <c r="I27" s="130">
        <v>40</v>
      </c>
      <c r="J27" s="127" t="s">
        <v>204</v>
      </c>
      <c r="K27" s="153" t="s">
        <v>205</v>
      </c>
      <c r="L27" s="127" t="s">
        <v>94</v>
      </c>
      <c r="M27" s="130">
        <v>30</v>
      </c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 t="s">
        <v>96</v>
      </c>
      <c r="C28" s="157">
        <v>1200</v>
      </c>
      <c r="D28" s="129" t="s">
        <v>94</v>
      </c>
      <c r="E28" s="130">
        <v>20</v>
      </c>
      <c r="F28" s="127" t="s">
        <v>214</v>
      </c>
      <c r="G28" s="157">
        <v>1100</v>
      </c>
      <c r="H28" s="204" t="s">
        <v>144</v>
      </c>
      <c r="I28" s="130">
        <v>40</v>
      </c>
      <c r="J28" s="127" t="s">
        <v>286</v>
      </c>
      <c r="K28" s="157">
        <v>1000</v>
      </c>
      <c r="L28" s="127" t="s">
        <v>94</v>
      </c>
      <c r="M28" s="130">
        <v>20</v>
      </c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 t="s">
        <v>307</v>
      </c>
      <c r="C29" s="157">
        <v>1800</v>
      </c>
      <c r="D29" s="127" t="s">
        <v>94</v>
      </c>
      <c r="E29" s="130">
        <v>35</v>
      </c>
      <c r="F29" s="127" t="s">
        <v>323</v>
      </c>
      <c r="G29" s="157">
        <v>1625</v>
      </c>
      <c r="H29" s="204" t="s">
        <v>94</v>
      </c>
      <c r="I29" s="130">
        <v>50</v>
      </c>
      <c r="J29" s="127" t="s">
        <v>316</v>
      </c>
      <c r="K29" s="157">
        <v>1475</v>
      </c>
      <c r="L29" s="127" t="s">
        <v>94</v>
      </c>
      <c r="M29" s="130">
        <v>35</v>
      </c>
      <c r="N29" s="158"/>
      <c r="S29" s="240"/>
      <c r="T29" s="241"/>
      <c r="U29" s="242"/>
    </row>
    <row r="30" spans="1:21" ht="21.75" customHeight="1">
      <c r="A30" s="126" t="s">
        <v>48</v>
      </c>
      <c r="B30" s="127" t="s">
        <v>214</v>
      </c>
      <c r="C30" s="157">
        <v>2300</v>
      </c>
      <c r="D30" s="127" t="s">
        <v>144</v>
      </c>
      <c r="E30" s="130">
        <v>60</v>
      </c>
      <c r="F30" s="127" t="s">
        <v>315</v>
      </c>
      <c r="G30" s="157">
        <v>2175</v>
      </c>
      <c r="H30" s="204" t="s">
        <v>94</v>
      </c>
      <c r="I30" s="130">
        <v>80</v>
      </c>
      <c r="J30" s="127" t="s">
        <v>311</v>
      </c>
      <c r="K30" s="157">
        <v>1950</v>
      </c>
      <c r="L30" s="127" t="s">
        <v>94</v>
      </c>
      <c r="M30" s="130">
        <v>60</v>
      </c>
      <c r="N30" s="158"/>
      <c r="R30" s="161"/>
      <c r="S30" s="159"/>
      <c r="T30" s="160"/>
      <c r="U30" s="160"/>
    </row>
    <row r="31" spans="1:21" ht="21.75" customHeight="1">
      <c r="A31" s="133" t="s">
        <v>39</v>
      </c>
      <c r="B31" s="127"/>
      <c r="C31" s="162">
        <f>SUM(C30+C29+C28+(IF(COUNTBLANK(C27),0,1500)))</f>
        <v>6800</v>
      </c>
      <c r="D31" s="152"/>
      <c r="E31" s="163">
        <f>SUM(E27:E30)</f>
        <v>145</v>
      </c>
      <c r="F31" s="130"/>
      <c r="G31" s="162">
        <f>SUM(G30+G29+G28+(IF(COUNTBLANK(G27),0,1500)))</f>
        <v>6400</v>
      </c>
      <c r="H31" s="162"/>
      <c r="I31" s="163">
        <f>SUM(I27:I30)</f>
        <v>210</v>
      </c>
      <c r="J31" s="152"/>
      <c r="K31" s="162">
        <f>SUM(K30+K29+K28+(IF(COUNTBLANK(K27),0,1500)))</f>
        <v>5925</v>
      </c>
      <c r="L31" s="127"/>
      <c r="M31" s="163">
        <f>SUM(M27:M30)</f>
        <v>145</v>
      </c>
      <c r="N31" s="164"/>
      <c r="S31" s="240" t="s">
        <v>47</v>
      </c>
      <c r="T31" s="241"/>
      <c r="U31" s="242"/>
    </row>
    <row r="32" spans="18:20" ht="12">
      <c r="R32" s="245"/>
      <c r="S32" s="246"/>
      <c r="T32" s="247"/>
    </row>
  </sheetData>
  <sheetProtection/>
  <mergeCells count="44">
    <mergeCell ref="A6:A7"/>
    <mergeCell ref="B6:E7"/>
    <mergeCell ref="F6:I7"/>
    <mergeCell ref="J6:M7"/>
    <mergeCell ref="L8:L9"/>
    <mergeCell ref="B8:B9"/>
    <mergeCell ref="G8:G9"/>
    <mergeCell ref="N6:Q7"/>
    <mergeCell ref="R6:U7"/>
    <mergeCell ref="G1:Q1"/>
    <mergeCell ref="H2:P3"/>
    <mergeCell ref="R2:U3"/>
    <mergeCell ref="H4:P4"/>
    <mergeCell ref="S4:T4"/>
    <mergeCell ref="A1:E5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A8:A9"/>
    <mergeCell ref="C8:C9"/>
    <mergeCell ref="D8:D9"/>
    <mergeCell ref="E8:E9"/>
    <mergeCell ref="F8:F9"/>
    <mergeCell ref="H8:H9"/>
    <mergeCell ref="I8:I9"/>
    <mergeCell ref="J8:J9"/>
    <mergeCell ref="K8:K9"/>
    <mergeCell ref="O26:Q27"/>
    <mergeCell ref="R28:S28"/>
    <mergeCell ref="S29:U29"/>
    <mergeCell ref="R32:T32"/>
    <mergeCell ref="S8:S9"/>
    <mergeCell ref="T8:T9"/>
    <mergeCell ref="U8:U9"/>
    <mergeCell ref="A16:T16"/>
    <mergeCell ref="R24:T24"/>
    <mergeCell ref="S31:U31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4">
      <selection activeCell="S29" sqref="S29:U29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107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59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62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26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182" t="s">
        <v>143</v>
      </c>
      <c r="C10" s="186">
        <v>0.004100810185185185</v>
      </c>
      <c r="D10" s="184" t="s">
        <v>144</v>
      </c>
      <c r="E10" s="185">
        <v>5</v>
      </c>
      <c r="F10" s="127" t="s">
        <v>137</v>
      </c>
      <c r="G10" s="131">
        <v>0.005508912037037037</v>
      </c>
      <c r="H10" s="129" t="s">
        <v>94</v>
      </c>
      <c r="I10" s="130">
        <v>5</v>
      </c>
      <c r="J10" s="127" t="s">
        <v>96</v>
      </c>
      <c r="K10" s="132">
        <v>0.004881712962962963</v>
      </c>
      <c r="L10" s="129" t="s">
        <v>94</v>
      </c>
      <c r="M10" s="130">
        <v>5</v>
      </c>
      <c r="N10" s="127"/>
      <c r="O10" s="132"/>
      <c r="P10" s="129"/>
      <c r="Q10" s="130"/>
      <c r="R10" s="127" t="s">
        <v>96</v>
      </c>
      <c r="S10" s="132">
        <v>0.005079166666666667</v>
      </c>
      <c r="T10" s="129" t="s">
        <v>94</v>
      </c>
      <c r="U10" s="130">
        <v>5</v>
      </c>
    </row>
    <row r="11" spans="1:21" ht="21.75" customHeight="1">
      <c r="A11" s="126" t="s">
        <v>38</v>
      </c>
      <c r="B11" s="127" t="s">
        <v>174</v>
      </c>
      <c r="C11" s="128">
        <v>0.004004166666666667</v>
      </c>
      <c r="D11" s="129" t="s">
        <v>94</v>
      </c>
      <c r="E11" s="130">
        <v>5</v>
      </c>
      <c r="F11" s="127" t="s">
        <v>169</v>
      </c>
      <c r="G11" s="131">
        <v>0.00533912037037037</v>
      </c>
      <c r="H11" s="129" t="s">
        <v>94</v>
      </c>
      <c r="I11" s="130">
        <v>5</v>
      </c>
      <c r="J11" s="127"/>
      <c r="K11" s="132"/>
      <c r="L11" s="129"/>
      <c r="M11" s="130"/>
      <c r="N11" s="127"/>
      <c r="O11" s="132"/>
      <c r="P11" s="129"/>
      <c r="Q11" s="130"/>
      <c r="R11" s="127" t="s">
        <v>153</v>
      </c>
      <c r="S11" s="132">
        <v>0.0050395833333333325</v>
      </c>
      <c r="T11" s="129" t="s">
        <v>94</v>
      </c>
      <c r="U11" s="130">
        <v>5</v>
      </c>
    </row>
    <row r="12" spans="1:21" ht="21.75" customHeight="1">
      <c r="A12" s="126" t="s">
        <v>38</v>
      </c>
      <c r="B12" s="182" t="s">
        <v>201</v>
      </c>
      <c r="C12" s="186">
        <v>0.0037843749999999995</v>
      </c>
      <c r="D12" s="184" t="s">
        <v>144</v>
      </c>
      <c r="E12" s="185">
        <v>5</v>
      </c>
      <c r="F12" s="127" t="s">
        <v>287</v>
      </c>
      <c r="G12" s="131">
        <v>0.005341435185185185</v>
      </c>
      <c r="H12" s="129" t="s">
        <v>94</v>
      </c>
      <c r="I12" s="130">
        <v>5</v>
      </c>
      <c r="J12" s="127"/>
      <c r="K12" s="132"/>
      <c r="L12" s="129"/>
      <c r="M12" s="130"/>
      <c r="N12" s="127"/>
      <c r="O12" s="132"/>
      <c r="P12" s="129"/>
      <c r="Q12" s="130"/>
      <c r="R12" s="127"/>
      <c r="S12" s="132"/>
      <c r="T12" s="129"/>
      <c r="U12" s="130"/>
    </row>
    <row r="13" spans="1:21" ht="21.75" customHeight="1">
      <c r="A13" s="126" t="s">
        <v>38</v>
      </c>
      <c r="B13" s="127"/>
      <c r="C13" s="128"/>
      <c r="D13" s="129"/>
      <c r="E13" s="130"/>
      <c r="F13" s="127"/>
      <c r="G13" s="131"/>
      <c r="H13" s="129"/>
      <c r="I13" s="130"/>
      <c r="J13" s="127"/>
      <c r="K13" s="132"/>
      <c r="L13" s="129"/>
      <c r="M13" s="130"/>
      <c r="N13" s="127"/>
      <c r="O13" s="132"/>
      <c r="P13" s="129"/>
      <c r="Q13" s="130"/>
      <c r="R13" s="127"/>
      <c r="S13" s="132"/>
      <c r="T13" s="129"/>
      <c r="U13" s="130"/>
    </row>
    <row r="14" spans="1:21" ht="21.75" customHeight="1">
      <c r="A14" s="126" t="s">
        <v>38</v>
      </c>
      <c r="B14" s="127"/>
      <c r="C14" s="128"/>
      <c r="D14" s="129"/>
      <c r="E14" s="130"/>
      <c r="F14" s="127"/>
      <c r="G14" s="131"/>
      <c r="H14" s="129"/>
      <c r="I14" s="130"/>
      <c r="J14" s="127"/>
      <c r="K14" s="132"/>
      <c r="L14" s="129"/>
      <c r="M14" s="130"/>
      <c r="N14" s="127"/>
      <c r="O14" s="132"/>
      <c r="P14" s="129"/>
      <c r="Q14" s="130"/>
      <c r="R14" s="127"/>
      <c r="S14" s="132"/>
      <c r="T14" s="129"/>
      <c r="U14" s="130"/>
    </row>
    <row r="15" spans="1:21" ht="21.75" customHeight="1">
      <c r="A15" s="133" t="s">
        <v>39</v>
      </c>
      <c r="B15" s="134"/>
      <c r="C15" s="135">
        <f>400*(COUNTA(C10:C14))</f>
        <v>1200</v>
      </c>
      <c r="D15" s="136"/>
      <c r="E15" s="137">
        <f>SUM(E10:E14)</f>
        <v>15</v>
      </c>
      <c r="F15" s="138"/>
      <c r="G15" s="135">
        <f>400*(COUNTA(G10:G14))</f>
        <v>1200</v>
      </c>
      <c r="H15" s="138"/>
      <c r="I15" s="137">
        <f>SUM(I10:I14)</f>
        <v>15</v>
      </c>
      <c r="J15" s="138"/>
      <c r="K15" s="135">
        <f>400*(COUNTA(K10:K14))</f>
        <v>400</v>
      </c>
      <c r="L15" s="138"/>
      <c r="M15" s="137">
        <f>SUM(M10:M14)</f>
        <v>5</v>
      </c>
      <c r="N15" s="138"/>
      <c r="O15" s="135">
        <f>400*(COUNTA(O10:O14))</f>
        <v>0</v>
      </c>
      <c r="P15" s="138"/>
      <c r="Q15" s="137">
        <f>SUM(Q10:Q14)</f>
        <v>0</v>
      </c>
      <c r="R15" s="138"/>
      <c r="S15" s="135">
        <f>400*(COUNTA(S10:S14))</f>
        <v>800</v>
      </c>
      <c r="T15" s="138"/>
      <c r="U15" s="139">
        <f>SUM(U10:U14)</f>
        <v>10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82" t="s">
        <v>200</v>
      </c>
      <c r="C17" s="186">
        <v>0.007875347222222223</v>
      </c>
      <c r="D17" s="184" t="s">
        <v>144</v>
      </c>
      <c r="E17" s="185">
        <v>10</v>
      </c>
      <c r="F17" s="127" t="s">
        <v>153</v>
      </c>
      <c r="G17" s="131">
        <v>0.01105613425925926</v>
      </c>
      <c r="H17" s="129" t="s">
        <v>94</v>
      </c>
      <c r="I17" s="130">
        <v>10</v>
      </c>
      <c r="J17" s="127" t="s">
        <v>137</v>
      </c>
      <c r="K17" s="131">
        <v>0.009769791666666668</v>
      </c>
      <c r="L17" s="129" t="s">
        <v>94</v>
      </c>
      <c r="M17" s="130">
        <v>10</v>
      </c>
      <c r="N17" s="127"/>
      <c r="O17" s="131"/>
      <c r="P17" s="141"/>
      <c r="Q17" s="130"/>
      <c r="R17" s="127"/>
      <c r="S17" s="131"/>
      <c r="T17" s="141"/>
      <c r="U17" s="130"/>
    </row>
    <row r="18" spans="1:21" ht="21.75" customHeight="1">
      <c r="A18" s="140" t="s">
        <v>40</v>
      </c>
      <c r="B18" s="127"/>
      <c r="C18" s="131"/>
      <c r="D18" s="129"/>
      <c r="E18" s="130"/>
      <c r="F18" s="127"/>
      <c r="G18" s="131"/>
      <c r="H18" s="129"/>
      <c r="I18" s="130"/>
      <c r="J18" s="127" t="s">
        <v>169</v>
      </c>
      <c r="K18" s="131">
        <v>0.009616550925925926</v>
      </c>
      <c r="L18" s="129" t="s">
        <v>94</v>
      </c>
      <c r="M18" s="130">
        <v>10</v>
      </c>
      <c r="N18" s="127"/>
      <c r="O18" s="131"/>
      <c r="P18" s="129"/>
      <c r="Q18" s="130"/>
      <c r="R18" s="127"/>
      <c r="S18" s="131"/>
      <c r="T18" s="129"/>
      <c r="U18" s="130"/>
    </row>
    <row r="19" spans="1:21" ht="21.75" customHeight="1">
      <c r="A19" s="140" t="s">
        <v>40</v>
      </c>
      <c r="B19" s="127"/>
      <c r="C19" s="131"/>
      <c r="D19" s="129"/>
      <c r="E19" s="130"/>
      <c r="F19" s="127"/>
      <c r="G19" s="131"/>
      <c r="H19" s="129"/>
      <c r="I19" s="130"/>
      <c r="J19" s="127" t="s">
        <v>287</v>
      </c>
      <c r="K19" s="131">
        <v>0.009576851851851852</v>
      </c>
      <c r="L19" s="129" t="s">
        <v>94</v>
      </c>
      <c r="M19" s="130">
        <v>10</v>
      </c>
      <c r="N19" s="127"/>
      <c r="O19" s="131"/>
      <c r="P19" s="129"/>
      <c r="Q19" s="130"/>
      <c r="R19" s="127"/>
      <c r="S19" s="131"/>
      <c r="T19" s="129"/>
      <c r="U19" s="130"/>
    </row>
    <row r="20" spans="1:21" ht="21.75" customHeight="1">
      <c r="A20" s="140" t="s">
        <v>40</v>
      </c>
      <c r="B20" s="127"/>
      <c r="C20" s="131"/>
      <c r="D20" s="129"/>
      <c r="E20" s="130"/>
      <c r="F20" s="127"/>
      <c r="G20" s="131"/>
      <c r="H20" s="129"/>
      <c r="I20" s="130"/>
      <c r="J20" s="127"/>
      <c r="K20" s="131"/>
      <c r="L20" s="129"/>
      <c r="M20" s="130"/>
      <c r="N20" s="127"/>
      <c r="O20" s="131"/>
      <c r="P20" s="129"/>
      <c r="Q20" s="130"/>
      <c r="R20" s="127"/>
      <c r="S20" s="131"/>
      <c r="T20" s="129"/>
      <c r="U20" s="130"/>
    </row>
    <row r="21" spans="1:21" ht="21.75" customHeight="1">
      <c r="A21" s="140" t="s">
        <v>40</v>
      </c>
      <c r="B21" s="127"/>
      <c r="C21" s="131"/>
      <c r="D21" s="129"/>
      <c r="E21" s="130"/>
      <c r="F21" s="127"/>
      <c r="G21" s="131"/>
      <c r="H21" s="129"/>
      <c r="I21" s="130"/>
      <c r="J21" s="127"/>
      <c r="K21" s="131"/>
      <c r="L21" s="129"/>
      <c r="M21" s="130"/>
      <c r="N21" s="127"/>
      <c r="O21" s="131"/>
      <c r="P21" s="129"/>
      <c r="Q21" s="130"/>
      <c r="R21" s="127"/>
      <c r="S21" s="131"/>
      <c r="T21" s="129"/>
      <c r="U21" s="130"/>
    </row>
    <row r="22" spans="1:21" ht="21.75" customHeight="1">
      <c r="A22" s="133" t="s">
        <v>39</v>
      </c>
      <c r="B22" s="142"/>
      <c r="C22" s="135">
        <f>800*(COUNTA(C17:C21))</f>
        <v>800</v>
      </c>
      <c r="D22" s="142"/>
      <c r="E22" s="139">
        <f>SUM(E17:E21)</f>
        <v>10</v>
      </c>
      <c r="F22" s="142"/>
      <c r="G22" s="135">
        <f>800*(COUNTA(G17:G21))</f>
        <v>800</v>
      </c>
      <c r="H22" s="142"/>
      <c r="I22" s="139">
        <f>SUM(I17:I21)</f>
        <v>10</v>
      </c>
      <c r="J22" s="142"/>
      <c r="K22" s="135">
        <f>800*(COUNTA(K17:K21))</f>
        <v>2400</v>
      </c>
      <c r="L22" s="142"/>
      <c r="M22" s="139">
        <f>SUM(M17:M21)</f>
        <v>30</v>
      </c>
      <c r="N22" s="142"/>
      <c r="O22" s="135">
        <f>800*(COUNTA(O17:O21))</f>
        <v>0</v>
      </c>
      <c r="P22" s="142"/>
      <c r="Q22" s="139">
        <f>SUM(Q17:Q21)</f>
        <v>0</v>
      </c>
      <c r="R22" s="142"/>
      <c r="S22" s="135">
        <f>800*(COUNTA(S17:S21))</f>
        <v>0</v>
      </c>
      <c r="T22" s="142"/>
      <c r="U22" s="139">
        <f>SUM(U17:U21)</f>
        <v>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305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17.075</v>
      </c>
      <c r="S26" s="151"/>
      <c r="T26" s="150" t="s">
        <v>6</v>
      </c>
    </row>
    <row r="27" spans="1:20" ht="21.75" customHeight="1">
      <c r="A27" s="126" t="s">
        <v>44</v>
      </c>
      <c r="B27" s="127"/>
      <c r="C27" s="132"/>
      <c r="D27" s="152"/>
      <c r="E27" s="130"/>
      <c r="F27" s="127"/>
      <c r="G27" s="153"/>
      <c r="H27" s="132"/>
      <c r="I27" s="130"/>
      <c r="J27" s="127" t="s">
        <v>174</v>
      </c>
      <c r="K27" s="153" t="s">
        <v>175</v>
      </c>
      <c r="L27" s="127" t="s">
        <v>94</v>
      </c>
      <c r="M27" s="130">
        <v>40</v>
      </c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/>
      <c r="C28" s="157"/>
      <c r="D28" s="152"/>
      <c r="E28" s="130"/>
      <c r="F28" s="127" t="s">
        <v>214</v>
      </c>
      <c r="G28" s="157">
        <v>1400</v>
      </c>
      <c r="H28" s="157" t="s">
        <v>144</v>
      </c>
      <c r="I28" s="130">
        <v>40</v>
      </c>
      <c r="J28" s="127"/>
      <c r="K28" s="157"/>
      <c r="L28" s="127"/>
      <c r="M28" s="130"/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 t="s">
        <v>161</v>
      </c>
      <c r="C29" s="157">
        <v>2875</v>
      </c>
      <c r="D29" s="153" t="s">
        <v>94</v>
      </c>
      <c r="E29" s="130">
        <v>50</v>
      </c>
      <c r="F29" s="127"/>
      <c r="G29" s="157"/>
      <c r="H29" s="157"/>
      <c r="I29" s="130"/>
      <c r="J29" s="127"/>
      <c r="K29" s="157"/>
      <c r="L29" s="127"/>
      <c r="M29" s="130"/>
      <c r="N29" s="158"/>
      <c r="S29" s="240"/>
      <c r="T29" s="241"/>
      <c r="U29" s="242"/>
    </row>
    <row r="30" spans="1:21" ht="21.75" customHeight="1">
      <c r="A30" s="126" t="s">
        <v>48</v>
      </c>
      <c r="B30" s="127" t="s">
        <v>214</v>
      </c>
      <c r="C30" s="157">
        <v>3700</v>
      </c>
      <c r="D30" s="153" t="s">
        <v>144</v>
      </c>
      <c r="E30" s="130">
        <v>80</v>
      </c>
      <c r="F30" s="127"/>
      <c r="G30" s="157"/>
      <c r="H30" s="157"/>
      <c r="I30" s="130"/>
      <c r="J30" s="127"/>
      <c r="K30" s="157"/>
      <c r="L30" s="127"/>
      <c r="M30" s="130"/>
      <c r="N30" s="158"/>
      <c r="R30" s="161"/>
      <c r="S30" s="159"/>
      <c r="T30" s="160"/>
      <c r="U30" s="160"/>
    </row>
    <row r="31" spans="1:21" ht="21.75" customHeight="1">
      <c r="A31" s="133" t="s">
        <v>39</v>
      </c>
      <c r="B31" s="127"/>
      <c r="C31" s="162">
        <f>SUM(C30+C29+C28+(IF(COUNTBLANK(C27),0,1500)))</f>
        <v>6575</v>
      </c>
      <c r="D31" s="152"/>
      <c r="E31" s="163">
        <f>SUM(E27:E30)</f>
        <v>130</v>
      </c>
      <c r="F31" s="130"/>
      <c r="G31" s="162">
        <f>SUM(G30+G29+G28+(IF(COUNTBLANK(G27),0,1500)))</f>
        <v>1400</v>
      </c>
      <c r="H31" s="162"/>
      <c r="I31" s="163">
        <f>SUM(I27:I30)</f>
        <v>40</v>
      </c>
      <c r="J31" s="152"/>
      <c r="K31" s="162">
        <f>SUM(K30+K29+K28+(IF(COUNTBLANK(K27),0,1500)))</f>
        <v>1500</v>
      </c>
      <c r="L31" s="127"/>
      <c r="M31" s="163">
        <f>SUM(M27:M30)</f>
        <v>40</v>
      </c>
      <c r="N31" s="164"/>
      <c r="S31" s="240" t="s">
        <v>47</v>
      </c>
      <c r="T31" s="241"/>
      <c r="U31" s="242"/>
    </row>
    <row r="32" spans="18:20" ht="12">
      <c r="R32" s="245"/>
      <c r="S32" s="246"/>
      <c r="T32" s="247"/>
    </row>
  </sheetData>
  <sheetProtection/>
  <mergeCells count="44">
    <mergeCell ref="A6:A7"/>
    <mergeCell ref="B6:E7"/>
    <mergeCell ref="F6:I7"/>
    <mergeCell ref="J6:M7"/>
    <mergeCell ref="L8:L9"/>
    <mergeCell ref="B8:B9"/>
    <mergeCell ref="G8:G9"/>
    <mergeCell ref="N6:Q7"/>
    <mergeCell ref="R6:U7"/>
    <mergeCell ref="G1:Q1"/>
    <mergeCell ref="H2:P3"/>
    <mergeCell ref="R2:U3"/>
    <mergeCell ref="H4:P4"/>
    <mergeCell ref="S4:T4"/>
    <mergeCell ref="A1:E5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A8:A9"/>
    <mergeCell ref="C8:C9"/>
    <mergeCell ref="D8:D9"/>
    <mergeCell ref="E8:E9"/>
    <mergeCell ref="F8:F9"/>
    <mergeCell ref="H8:H9"/>
    <mergeCell ref="I8:I9"/>
    <mergeCell ref="J8:J9"/>
    <mergeCell ref="K8:K9"/>
    <mergeCell ref="O26:Q27"/>
    <mergeCell ref="R28:S28"/>
    <mergeCell ref="S29:U29"/>
    <mergeCell ref="R32:T32"/>
    <mergeCell ref="S8:S9"/>
    <mergeCell ref="T8:T9"/>
    <mergeCell ref="U8:U9"/>
    <mergeCell ref="A16:T16"/>
    <mergeCell ref="R24:T24"/>
    <mergeCell ref="S31:U31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7">
      <selection activeCell="S29" sqref="S29:U29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160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59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62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26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127" t="s">
        <v>174</v>
      </c>
      <c r="C10" s="128">
        <v>0.006016782407407407</v>
      </c>
      <c r="D10" s="129" t="s">
        <v>94</v>
      </c>
      <c r="E10" s="130">
        <v>3</v>
      </c>
      <c r="F10" s="127" t="s">
        <v>174</v>
      </c>
      <c r="G10" s="131">
        <v>0.005733449074074075</v>
      </c>
      <c r="H10" s="129" t="s">
        <v>94</v>
      </c>
      <c r="I10" s="130">
        <v>5</v>
      </c>
      <c r="J10" s="127" t="s">
        <v>161</v>
      </c>
      <c r="K10" s="132">
        <v>0.005802662037037037</v>
      </c>
      <c r="L10" s="129" t="s">
        <v>94</v>
      </c>
      <c r="M10" s="130">
        <v>5</v>
      </c>
      <c r="N10" s="127"/>
      <c r="O10" s="132"/>
      <c r="P10" s="129"/>
      <c r="Q10" s="130"/>
      <c r="R10" s="127"/>
      <c r="S10" s="132"/>
      <c r="T10" s="129"/>
      <c r="U10" s="130"/>
    </row>
    <row r="11" spans="1:21" ht="21.75" customHeight="1">
      <c r="A11" s="126" t="s">
        <v>38</v>
      </c>
      <c r="B11" s="127" t="s">
        <v>275</v>
      </c>
      <c r="C11" s="128">
        <v>0.005795949074074074</v>
      </c>
      <c r="D11" s="129" t="s">
        <v>94</v>
      </c>
      <c r="E11" s="130">
        <v>3</v>
      </c>
      <c r="F11" s="127" t="s">
        <v>206</v>
      </c>
      <c r="G11" s="131">
        <v>0.005744328703703704</v>
      </c>
      <c r="H11" s="129" t="s">
        <v>94</v>
      </c>
      <c r="I11" s="130">
        <v>5</v>
      </c>
      <c r="J11" s="127" t="s">
        <v>275</v>
      </c>
      <c r="K11" s="132">
        <v>0.005756481481481481</v>
      </c>
      <c r="L11" s="129" t="s">
        <v>94</v>
      </c>
      <c r="M11" s="130">
        <v>5</v>
      </c>
      <c r="N11" s="127"/>
      <c r="O11" s="132"/>
      <c r="P11" s="129"/>
      <c r="Q11" s="130"/>
      <c r="R11" s="127"/>
      <c r="S11" s="132"/>
      <c r="T11" s="129"/>
      <c r="U11" s="130"/>
    </row>
    <row r="12" spans="1:21" ht="21.75" customHeight="1">
      <c r="A12" s="126" t="s">
        <v>38</v>
      </c>
      <c r="B12" s="127" t="s">
        <v>327</v>
      </c>
      <c r="C12" s="128">
        <v>0.005792476851851852</v>
      </c>
      <c r="D12" s="129" t="s">
        <v>94</v>
      </c>
      <c r="E12" s="130">
        <v>3</v>
      </c>
      <c r="F12" s="127" t="s">
        <v>311</v>
      </c>
      <c r="G12" s="131">
        <v>0.005642592592592592</v>
      </c>
      <c r="H12" s="129" t="s">
        <v>94</v>
      </c>
      <c r="I12" s="130">
        <v>5</v>
      </c>
      <c r="J12" s="127" t="s">
        <v>307</v>
      </c>
      <c r="K12" s="132">
        <v>0.006046875</v>
      </c>
      <c r="L12" s="129" t="s">
        <v>94</v>
      </c>
      <c r="M12" s="130">
        <v>5</v>
      </c>
      <c r="N12" s="127"/>
      <c r="O12" s="132"/>
      <c r="P12" s="129"/>
      <c r="Q12" s="130"/>
      <c r="R12" s="127"/>
      <c r="S12" s="132"/>
      <c r="T12" s="129"/>
      <c r="U12" s="130"/>
    </row>
    <row r="13" spans="1:21" ht="21.75" customHeight="1">
      <c r="A13" s="126" t="s">
        <v>38</v>
      </c>
      <c r="B13" s="127"/>
      <c r="C13" s="128"/>
      <c r="D13" s="129"/>
      <c r="E13" s="130"/>
      <c r="F13" s="127"/>
      <c r="G13" s="131"/>
      <c r="H13" s="129"/>
      <c r="I13" s="130"/>
      <c r="J13" s="127" t="s">
        <v>327</v>
      </c>
      <c r="K13" s="132">
        <v>0.005898263888888888</v>
      </c>
      <c r="L13" s="129" t="s">
        <v>94</v>
      </c>
      <c r="M13" s="130">
        <v>5</v>
      </c>
      <c r="N13" s="127"/>
      <c r="O13" s="132"/>
      <c r="P13" s="129"/>
      <c r="Q13" s="130"/>
      <c r="R13" s="127"/>
      <c r="S13" s="132"/>
      <c r="T13" s="129"/>
      <c r="U13" s="130"/>
    </row>
    <row r="14" spans="1:21" ht="21.75" customHeight="1">
      <c r="A14" s="126" t="s">
        <v>38</v>
      </c>
      <c r="B14" s="127"/>
      <c r="C14" s="128"/>
      <c r="D14" s="129"/>
      <c r="E14" s="130"/>
      <c r="F14" s="127"/>
      <c r="G14" s="131"/>
      <c r="H14" s="129"/>
      <c r="I14" s="130"/>
      <c r="J14" s="127"/>
      <c r="K14" s="132"/>
      <c r="L14" s="129"/>
      <c r="M14" s="130"/>
      <c r="N14" s="127"/>
      <c r="O14" s="132"/>
      <c r="P14" s="129"/>
      <c r="Q14" s="130"/>
      <c r="R14" s="127"/>
      <c r="S14" s="132"/>
      <c r="T14" s="129"/>
      <c r="U14" s="130"/>
    </row>
    <row r="15" spans="1:21" ht="21.75" customHeight="1">
      <c r="A15" s="133" t="s">
        <v>39</v>
      </c>
      <c r="B15" s="134"/>
      <c r="C15" s="135">
        <f>400*(COUNTA(C10:C14))</f>
        <v>1200</v>
      </c>
      <c r="D15" s="136"/>
      <c r="E15" s="137">
        <f>SUM(E10:E14)</f>
        <v>9</v>
      </c>
      <c r="F15" s="138"/>
      <c r="G15" s="135">
        <f>400*(COUNTA(G10:G14))</f>
        <v>1200</v>
      </c>
      <c r="H15" s="138"/>
      <c r="I15" s="137">
        <f>SUM(I10:I14)</f>
        <v>15</v>
      </c>
      <c r="J15" s="138"/>
      <c r="K15" s="135">
        <f>400*(COUNTA(K10:K14))</f>
        <v>1600</v>
      </c>
      <c r="L15" s="138"/>
      <c r="M15" s="137">
        <f>SUM(M10:M14)</f>
        <v>20</v>
      </c>
      <c r="N15" s="138"/>
      <c r="O15" s="135">
        <f>400*(COUNTA(O10:O14))</f>
        <v>0</v>
      </c>
      <c r="P15" s="138"/>
      <c r="Q15" s="137">
        <f>SUM(Q10:Q14)</f>
        <v>0</v>
      </c>
      <c r="R15" s="138"/>
      <c r="S15" s="135">
        <f>400*(COUNTA(S10:S14))</f>
        <v>0</v>
      </c>
      <c r="T15" s="138"/>
      <c r="U15" s="139">
        <f>SUM(U10:U14)</f>
        <v>0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27" t="s">
        <v>311</v>
      </c>
      <c r="C17" s="131">
        <v>0.011992824074074072</v>
      </c>
      <c r="D17" s="129" t="s">
        <v>94</v>
      </c>
      <c r="E17" s="130">
        <v>6</v>
      </c>
      <c r="F17" s="127" t="s">
        <v>161</v>
      </c>
      <c r="G17" s="131">
        <v>0.011654282407407407</v>
      </c>
      <c r="H17" s="129" t="s">
        <v>94</v>
      </c>
      <c r="I17" s="130">
        <v>10</v>
      </c>
      <c r="J17" s="127" t="s">
        <v>174</v>
      </c>
      <c r="K17" s="131">
        <v>0.012158333333333333</v>
      </c>
      <c r="L17" s="129" t="s">
        <v>94</v>
      </c>
      <c r="M17" s="130">
        <v>10</v>
      </c>
      <c r="N17" s="127"/>
      <c r="O17" s="131"/>
      <c r="P17" s="141"/>
      <c r="Q17" s="130"/>
      <c r="R17" s="127"/>
      <c r="S17" s="131"/>
      <c r="T17" s="141"/>
      <c r="U17" s="130"/>
    </row>
    <row r="18" spans="1:21" ht="21.75" customHeight="1">
      <c r="A18" s="140" t="s">
        <v>40</v>
      </c>
      <c r="B18" s="127"/>
      <c r="C18" s="131"/>
      <c r="D18" s="129"/>
      <c r="E18" s="130"/>
      <c r="F18" s="127" t="s">
        <v>206</v>
      </c>
      <c r="G18" s="131">
        <v>0.011793634259259257</v>
      </c>
      <c r="H18" s="129" t="s">
        <v>94</v>
      </c>
      <c r="I18" s="130">
        <v>10</v>
      </c>
      <c r="J18" s="127"/>
      <c r="K18" s="131"/>
      <c r="L18" s="129"/>
      <c r="M18" s="130"/>
      <c r="N18" s="127"/>
      <c r="O18" s="131"/>
      <c r="P18" s="129"/>
      <c r="Q18" s="130"/>
      <c r="R18" s="127"/>
      <c r="S18" s="131"/>
      <c r="T18" s="129"/>
      <c r="U18" s="130"/>
    </row>
    <row r="19" spans="1:21" ht="21.75" customHeight="1">
      <c r="A19" s="140" t="s">
        <v>40</v>
      </c>
      <c r="B19" s="127"/>
      <c r="C19" s="131"/>
      <c r="D19" s="129"/>
      <c r="E19" s="130"/>
      <c r="F19" s="127"/>
      <c r="G19" s="131"/>
      <c r="H19" s="129"/>
      <c r="I19" s="130"/>
      <c r="J19" s="127"/>
      <c r="K19" s="131"/>
      <c r="L19" s="129"/>
      <c r="M19" s="130"/>
      <c r="N19" s="127"/>
      <c r="O19" s="131"/>
      <c r="P19" s="129"/>
      <c r="Q19" s="130"/>
      <c r="R19" s="127"/>
      <c r="S19" s="131"/>
      <c r="T19" s="129"/>
      <c r="U19" s="130"/>
    </row>
    <row r="20" spans="1:21" ht="21.75" customHeight="1">
      <c r="A20" s="140" t="s">
        <v>40</v>
      </c>
      <c r="B20" s="127"/>
      <c r="C20" s="131"/>
      <c r="D20" s="129"/>
      <c r="E20" s="130"/>
      <c r="F20" s="127"/>
      <c r="G20" s="131"/>
      <c r="H20" s="129"/>
      <c r="I20" s="130"/>
      <c r="J20" s="127"/>
      <c r="K20" s="131"/>
      <c r="L20" s="129"/>
      <c r="M20" s="130"/>
      <c r="N20" s="127"/>
      <c r="O20" s="131"/>
      <c r="P20" s="129"/>
      <c r="Q20" s="130"/>
      <c r="R20" s="127"/>
      <c r="S20" s="131"/>
      <c r="T20" s="129"/>
      <c r="U20" s="130"/>
    </row>
    <row r="21" spans="1:21" ht="21.75" customHeight="1">
      <c r="A21" s="140" t="s">
        <v>40</v>
      </c>
      <c r="B21" s="127"/>
      <c r="C21" s="131"/>
      <c r="D21" s="129"/>
      <c r="E21" s="130"/>
      <c r="F21" s="127"/>
      <c r="G21" s="131"/>
      <c r="H21" s="129"/>
      <c r="I21" s="130"/>
      <c r="J21" s="127"/>
      <c r="K21" s="131"/>
      <c r="L21" s="129"/>
      <c r="M21" s="130"/>
      <c r="N21" s="127"/>
      <c r="O21" s="131"/>
      <c r="P21" s="129"/>
      <c r="Q21" s="130"/>
      <c r="R21" s="127"/>
      <c r="S21" s="131"/>
      <c r="T21" s="129"/>
      <c r="U21" s="130"/>
    </row>
    <row r="22" spans="1:21" ht="21.75" customHeight="1">
      <c r="A22" s="133" t="s">
        <v>39</v>
      </c>
      <c r="B22" s="142"/>
      <c r="C22" s="135">
        <f>800*(COUNTA(C17:C21))</f>
        <v>800</v>
      </c>
      <c r="D22" s="142"/>
      <c r="E22" s="139">
        <f>SUM(E17:E21)</f>
        <v>6</v>
      </c>
      <c r="F22" s="142"/>
      <c r="G22" s="135">
        <f>800*(COUNTA(G17:G21))</f>
        <v>1600</v>
      </c>
      <c r="H22" s="142"/>
      <c r="I22" s="139">
        <f>SUM(I17:I21)</f>
        <v>20</v>
      </c>
      <c r="J22" s="142"/>
      <c r="K22" s="135">
        <f>800*(COUNTA(K17:K21))</f>
        <v>800</v>
      </c>
      <c r="L22" s="142"/>
      <c r="M22" s="139">
        <f>SUM(M17:M21)</f>
        <v>10</v>
      </c>
      <c r="N22" s="142"/>
      <c r="O22" s="135">
        <f>800*(COUNTA(O17:O21))</f>
        <v>0</v>
      </c>
      <c r="P22" s="142"/>
      <c r="Q22" s="139">
        <f>SUM(Q17:Q21)</f>
        <v>0</v>
      </c>
      <c r="R22" s="142"/>
      <c r="S22" s="135">
        <f>800*(COUNTA(S17:S21))</f>
        <v>0</v>
      </c>
      <c r="T22" s="142"/>
      <c r="U22" s="139">
        <f>SUM(U17:U21)</f>
        <v>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290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14.925</v>
      </c>
      <c r="S26" s="151"/>
      <c r="T26" s="150" t="s">
        <v>6</v>
      </c>
    </row>
    <row r="27" spans="1:20" ht="21.75" customHeight="1">
      <c r="A27" s="126" t="s">
        <v>44</v>
      </c>
      <c r="B27" s="127"/>
      <c r="C27" s="132"/>
      <c r="D27" s="152"/>
      <c r="E27" s="130"/>
      <c r="F27" s="127" t="s">
        <v>307</v>
      </c>
      <c r="G27" s="153" t="s">
        <v>309</v>
      </c>
      <c r="H27" s="132" t="s">
        <v>94</v>
      </c>
      <c r="I27" s="130">
        <v>40</v>
      </c>
      <c r="J27" s="127"/>
      <c r="K27" s="153"/>
      <c r="L27" s="127"/>
      <c r="M27" s="130"/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/>
      <c r="C28" s="157"/>
      <c r="D28" s="152"/>
      <c r="E28" s="130"/>
      <c r="F28" s="127" t="s">
        <v>169</v>
      </c>
      <c r="G28" s="157">
        <v>1425</v>
      </c>
      <c r="H28" s="157" t="s">
        <v>94</v>
      </c>
      <c r="I28" s="130">
        <v>40</v>
      </c>
      <c r="J28" s="127"/>
      <c r="K28" s="157"/>
      <c r="L28" s="127"/>
      <c r="M28" s="130"/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/>
      <c r="C29" s="157"/>
      <c r="D29" s="153"/>
      <c r="E29" s="130"/>
      <c r="F29" s="127" t="s">
        <v>182</v>
      </c>
      <c r="G29" s="157">
        <v>2075</v>
      </c>
      <c r="H29" s="157" t="s">
        <v>94</v>
      </c>
      <c r="I29" s="130">
        <v>50</v>
      </c>
      <c r="J29" s="127"/>
      <c r="K29" s="157"/>
      <c r="L29" s="127"/>
      <c r="M29" s="130"/>
      <c r="N29" s="158"/>
      <c r="S29" s="240"/>
      <c r="T29" s="241"/>
      <c r="U29" s="242"/>
    </row>
    <row r="30" spans="1:21" ht="21.75" customHeight="1">
      <c r="A30" s="126" t="s">
        <v>48</v>
      </c>
      <c r="B30" s="127"/>
      <c r="C30" s="157"/>
      <c r="D30" s="153"/>
      <c r="E30" s="130"/>
      <c r="F30" s="127" t="s">
        <v>273</v>
      </c>
      <c r="G30" s="157">
        <v>2725</v>
      </c>
      <c r="H30" s="157" t="s">
        <v>94</v>
      </c>
      <c r="I30" s="130">
        <v>80</v>
      </c>
      <c r="J30" s="127"/>
      <c r="K30" s="157"/>
      <c r="L30" s="127"/>
      <c r="M30" s="130"/>
      <c r="N30" s="158"/>
      <c r="R30" s="161"/>
      <c r="S30" s="159"/>
      <c r="T30" s="160"/>
      <c r="U30" s="160"/>
    </row>
    <row r="31" spans="1:21" ht="21.75" customHeight="1">
      <c r="A31" s="133" t="s">
        <v>39</v>
      </c>
      <c r="B31" s="127"/>
      <c r="C31" s="162">
        <f>SUM(C30+C29+C28+(IF(COUNTBLANK(C27),0,1500)))</f>
        <v>0</v>
      </c>
      <c r="D31" s="152"/>
      <c r="E31" s="163">
        <f>SUM(E27:E30)</f>
        <v>0</v>
      </c>
      <c r="F31" s="130"/>
      <c r="G31" s="162">
        <f>SUM(G30+G29+G28+(IF(COUNTBLANK(G27),0,1500)))</f>
        <v>7725</v>
      </c>
      <c r="H31" s="162"/>
      <c r="I31" s="163">
        <f>SUM(I27:I30)</f>
        <v>210</v>
      </c>
      <c r="J31" s="152"/>
      <c r="K31" s="162">
        <f>SUM(K30+K29+K28+(IF(COUNTBLANK(K27),0,1500)))</f>
        <v>0</v>
      </c>
      <c r="L31" s="127"/>
      <c r="M31" s="163">
        <f>SUM(M27:M30)</f>
        <v>0</v>
      </c>
      <c r="N31" s="164"/>
      <c r="S31" s="240" t="s">
        <v>47</v>
      </c>
      <c r="T31" s="241"/>
      <c r="U31" s="242"/>
    </row>
    <row r="32" spans="18:20" ht="12">
      <c r="R32" s="245"/>
      <c r="S32" s="246"/>
      <c r="T32" s="247"/>
    </row>
  </sheetData>
  <sheetProtection/>
  <mergeCells count="44">
    <mergeCell ref="O26:Q27"/>
    <mergeCell ref="R28:S28"/>
    <mergeCell ref="S29:U29"/>
    <mergeCell ref="R32:T32"/>
    <mergeCell ref="S8:S9"/>
    <mergeCell ref="T8:T9"/>
    <mergeCell ref="U8:U9"/>
    <mergeCell ref="A16:T16"/>
    <mergeCell ref="R24:T24"/>
    <mergeCell ref="S31:U31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E5"/>
    <mergeCell ref="G1:Q1"/>
    <mergeCell ref="H2:P3"/>
    <mergeCell ref="R2:U3"/>
    <mergeCell ref="H4:P4"/>
    <mergeCell ref="S4:T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B10">
      <selection activeCell="S29" sqref="S29:U29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32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59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62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26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127"/>
      <c r="C10" s="128"/>
      <c r="D10" s="129"/>
      <c r="E10" s="130"/>
      <c r="F10" s="127"/>
      <c r="G10" s="131"/>
      <c r="H10" s="129"/>
      <c r="I10" s="130"/>
      <c r="J10" s="127"/>
      <c r="K10" s="132"/>
      <c r="L10" s="129"/>
      <c r="M10" s="130"/>
      <c r="N10" s="127"/>
      <c r="O10" s="132"/>
      <c r="P10" s="129"/>
      <c r="Q10" s="130"/>
      <c r="R10" s="127"/>
      <c r="S10" s="132"/>
      <c r="T10" s="129"/>
      <c r="U10" s="130"/>
    </row>
    <row r="11" spans="1:21" ht="21.75" customHeight="1">
      <c r="A11" s="126" t="s">
        <v>38</v>
      </c>
      <c r="B11" s="127"/>
      <c r="C11" s="128"/>
      <c r="D11" s="129"/>
      <c r="E11" s="130"/>
      <c r="F11" s="127"/>
      <c r="G11" s="131"/>
      <c r="H11" s="129"/>
      <c r="I11" s="130"/>
      <c r="J11" s="127"/>
      <c r="K11" s="132"/>
      <c r="L11" s="129"/>
      <c r="M11" s="130"/>
      <c r="N11" s="127"/>
      <c r="O11" s="132"/>
      <c r="P11" s="129"/>
      <c r="Q11" s="130"/>
      <c r="R11" s="127"/>
      <c r="S11" s="132"/>
      <c r="T11" s="129"/>
      <c r="U11" s="130"/>
    </row>
    <row r="12" spans="1:21" ht="21.75" customHeight="1">
      <c r="A12" s="126" t="s">
        <v>38</v>
      </c>
      <c r="B12" s="127"/>
      <c r="C12" s="128"/>
      <c r="D12" s="129"/>
      <c r="E12" s="130"/>
      <c r="F12" s="127"/>
      <c r="G12" s="131"/>
      <c r="H12" s="129"/>
      <c r="I12" s="130"/>
      <c r="J12" s="127"/>
      <c r="K12" s="132"/>
      <c r="L12" s="129"/>
      <c r="M12" s="130"/>
      <c r="N12" s="127"/>
      <c r="O12" s="132"/>
      <c r="P12" s="129"/>
      <c r="Q12" s="130"/>
      <c r="R12" s="127"/>
      <c r="S12" s="132"/>
      <c r="T12" s="129"/>
      <c r="U12" s="130"/>
    </row>
    <row r="13" spans="1:21" ht="21.75" customHeight="1">
      <c r="A13" s="126" t="s">
        <v>38</v>
      </c>
      <c r="B13" s="127"/>
      <c r="C13" s="128"/>
      <c r="D13" s="129"/>
      <c r="E13" s="130"/>
      <c r="F13" s="127"/>
      <c r="G13" s="131"/>
      <c r="H13" s="129"/>
      <c r="I13" s="130"/>
      <c r="J13" s="127"/>
      <c r="K13" s="132"/>
      <c r="L13" s="129"/>
      <c r="M13" s="130"/>
      <c r="N13" s="127"/>
      <c r="O13" s="132"/>
      <c r="P13" s="129"/>
      <c r="Q13" s="130"/>
      <c r="R13" s="127"/>
      <c r="S13" s="132"/>
      <c r="T13" s="129"/>
      <c r="U13" s="130"/>
    </row>
    <row r="14" spans="1:21" ht="21.75" customHeight="1">
      <c r="A14" s="126" t="s">
        <v>38</v>
      </c>
      <c r="B14" s="127"/>
      <c r="C14" s="128"/>
      <c r="D14" s="129"/>
      <c r="E14" s="130"/>
      <c r="F14" s="127"/>
      <c r="G14" s="131"/>
      <c r="H14" s="129"/>
      <c r="I14" s="130"/>
      <c r="J14" s="127"/>
      <c r="K14" s="132"/>
      <c r="L14" s="129"/>
      <c r="M14" s="130"/>
      <c r="N14" s="127"/>
      <c r="O14" s="132"/>
      <c r="P14" s="129"/>
      <c r="Q14" s="130"/>
      <c r="R14" s="127"/>
      <c r="S14" s="132"/>
      <c r="T14" s="129"/>
      <c r="U14" s="130"/>
    </row>
    <row r="15" spans="1:21" ht="21.75" customHeight="1">
      <c r="A15" s="133" t="s">
        <v>39</v>
      </c>
      <c r="B15" s="134"/>
      <c r="C15" s="135">
        <f>400*(COUNTA(C10:C14))</f>
        <v>0</v>
      </c>
      <c r="D15" s="136"/>
      <c r="E15" s="137">
        <f>SUM(E10:E14)</f>
        <v>0</v>
      </c>
      <c r="F15" s="138"/>
      <c r="G15" s="135">
        <f>400*(COUNTA(G10:G14))</f>
        <v>0</v>
      </c>
      <c r="H15" s="138"/>
      <c r="I15" s="137">
        <f>SUM(I10:I14)</f>
        <v>0</v>
      </c>
      <c r="J15" s="138"/>
      <c r="K15" s="135">
        <f>400*(COUNTA(K10:K14))</f>
        <v>0</v>
      </c>
      <c r="L15" s="138"/>
      <c r="M15" s="137">
        <f>SUM(M10:M14)</f>
        <v>0</v>
      </c>
      <c r="N15" s="138"/>
      <c r="O15" s="135">
        <f>400*(COUNTA(O10:O14))</f>
        <v>0</v>
      </c>
      <c r="P15" s="138"/>
      <c r="Q15" s="137">
        <f>SUM(Q10:Q14)</f>
        <v>0</v>
      </c>
      <c r="R15" s="138"/>
      <c r="S15" s="135">
        <f>400*(COUNTA(S10:S14))</f>
        <v>0</v>
      </c>
      <c r="T15" s="138"/>
      <c r="U15" s="139">
        <f>SUM(U10:U14)</f>
        <v>0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27"/>
      <c r="C17" s="131"/>
      <c r="D17" s="129"/>
      <c r="E17" s="130"/>
      <c r="F17" s="127"/>
      <c r="G17" s="131"/>
      <c r="H17" s="129"/>
      <c r="I17" s="130"/>
      <c r="J17" s="127"/>
      <c r="K17" s="131"/>
      <c r="L17" s="129"/>
      <c r="M17" s="130"/>
      <c r="N17" s="127"/>
      <c r="O17" s="131"/>
      <c r="P17" s="141"/>
      <c r="Q17" s="130"/>
      <c r="R17" s="127"/>
      <c r="S17" s="131"/>
      <c r="T17" s="141"/>
      <c r="U17" s="130"/>
    </row>
    <row r="18" spans="1:21" ht="21.75" customHeight="1">
      <c r="A18" s="140" t="s">
        <v>40</v>
      </c>
      <c r="B18" s="127"/>
      <c r="C18" s="131"/>
      <c r="D18" s="129"/>
      <c r="E18" s="130"/>
      <c r="F18" s="127"/>
      <c r="G18" s="131"/>
      <c r="H18" s="129"/>
      <c r="I18" s="130"/>
      <c r="J18" s="127"/>
      <c r="K18" s="131"/>
      <c r="L18" s="129"/>
      <c r="M18" s="130"/>
      <c r="N18" s="127"/>
      <c r="O18" s="131"/>
      <c r="P18" s="129"/>
      <c r="Q18" s="130"/>
      <c r="R18" s="127"/>
      <c r="S18" s="131"/>
      <c r="T18" s="129"/>
      <c r="U18" s="130"/>
    </row>
    <row r="19" spans="1:21" ht="21.75" customHeight="1">
      <c r="A19" s="140" t="s">
        <v>40</v>
      </c>
      <c r="B19" s="127"/>
      <c r="C19" s="131"/>
      <c r="D19" s="129"/>
      <c r="E19" s="130"/>
      <c r="F19" s="127"/>
      <c r="G19" s="131"/>
      <c r="H19" s="129"/>
      <c r="I19" s="130"/>
      <c r="J19" s="127"/>
      <c r="K19" s="131"/>
      <c r="L19" s="129"/>
      <c r="M19" s="130"/>
      <c r="N19" s="127"/>
      <c r="O19" s="131"/>
      <c r="P19" s="129"/>
      <c r="Q19" s="130"/>
      <c r="R19" s="127"/>
      <c r="S19" s="131"/>
      <c r="T19" s="129"/>
      <c r="U19" s="130"/>
    </row>
    <row r="20" spans="1:21" ht="21.75" customHeight="1">
      <c r="A20" s="140" t="s">
        <v>40</v>
      </c>
      <c r="B20" s="127"/>
      <c r="C20" s="131"/>
      <c r="D20" s="129"/>
      <c r="E20" s="130"/>
      <c r="F20" s="127"/>
      <c r="G20" s="131"/>
      <c r="H20" s="129"/>
      <c r="I20" s="130"/>
      <c r="J20" s="127"/>
      <c r="K20" s="131"/>
      <c r="L20" s="129"/>
      <c r="M20" s="130"/>
      <c r="N20" s="127"/>
      <c r="O20" s="131"/>
      <c r="P20" s="129"/>
      <c r="Q20" s="130"/>
      <c r="R20" s="127"/>
      <c r="S20" s="131"/>
      <c r="T20" s="129"/>
      <c r="U20" s="130"/>
    </row>
    <row r="21" spans="1:21" ht="21.75" customHeight="1">
      <c r="A21" s="140" t="s">
        <v>40</v>
      </c>
      <c r="B21" s="127"/>
      <c r="C21" s="131"/>
      <c r="D21" s="129"/>
      <c r="E21" s="130"/>
      <c r="F21" s="127"/>
      <c r="G21" s="131"/>
      <c r="H21" s="129"/>
      <c r="I21" s="130"/>
      <c r="J21" s="127"/>
      <c r="K21" s="131"/>
      <c r="L21" s="129"/>
      <c r="M21" s="130"/>
      <c r="N21" s="127"/>
      <c r="O21" s="131"/>
      <c r="P21" s="129"/>
      <c r="Q21" s="130"/>
      <c r="R21" s="127"/>
      <c r="S21" s="131"/>
      <c r="T21" s="129"/>
      <c r="U21" s="130"/>
    </row>
    <row r="22" spans="1:21" ht="21.75" customHeight="1">
      <c r="A22" s="133" t="s">
        <v>39</v>
      </c>
      <c r="B22" s="142"/>
      <c r="C22" s="135">
        <f>800*(COUNTA(C17:C21))</f>
        <v>0</v>
      </c>
      <c r="D22" s="142"/>
      <c r="E22" s="139">
        <f>SUM(E17:E21)</f>
        <v>0</v>
      </c>
      <c r="F22" s="142"/>
      <c r="G22" s="135">
        <f>800*(COUNTA(G17:G21))</f>
        <v>0</v>
      </c>
      <c r="H22" s="142"/>
      <c r="I22" s="139">
        <f>SUM(I17:I21)</f>
        <v>0</v>
      </c>
      <c r="J22" s="142"/>
      <c r="K22" s="135">
        <f>800*(COUNTA(K17:K21))</f>
        <v>0</v>
      </c>
      <c r="L22" s="142"/>
      <c r="M22" s="139">
        <f>SUM(M17:M21)</f>
        <v>0</v>
      </c>
      <c r="N22" s="142"/>
      <c r="O22" s="135">
        <f>800*(COUNTA(O17:O21))</f>
        <v>0</v>
      </c>
      <c r="P22" s="142"/>
      <c r="Q22" s="139">
        <f>SUM(Q17:Q21)</f>
        <v>0</v>
      </c>
      <c r="R22" s="142"/>
      <c r="S22" s="135">
        <f>800*(COUNTA(S17:S21))</f>
        <v>0</v>
      </c>
      <c r="T22" s="142"/>
      <c r="U22" s="139">
        <f>SUM(U17:U21)</f>
        <v>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0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0</v>
      </c>
      <c r="S26" s="151"/>
      <c r="T26" s="150" t="s">
        <v>6</v>
      </c>
    </row>
    <row r="27" spans="1:20" ht="21.75" customHeight="1">
      <c r="A27" s="126" t="s">
        <v>44</v>
      </c>
      <c r="B27" s="127"/>
      <c r="C27" s="132"/>
      <c r="D27" s="152"/>
      <c r="E27" s="130"/>
      <c r="F27" s="127"/>
      <c r="G27" s="132"/>
      <c r="H27" s="132"/>
      <c r="I27" s="130"/>
      <c r="J27" s="127"/>
      <c r="K27" s="132"/>
      <c r="L27" s="127"/>
      <c r="M27" s="130"/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/>
      <c r="C28" s="157"/>
      <c r="D28" s="152"/>
      <c r="E28" s="130"/>
      <c r="F28" s="127"/>
      <c r="G28" s="157"/>
      <c r="H28" s="157"/>
      <c r="I28" s="130"/>
      <c r="J28" s="127"/>
      <c r="K28" s="157"/>
      <c r="L28" s="127"/>
      <c r="M28" s="130"/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/>
      <c r="C29" s="157"/>
      <c r="D29" s="153"/>
      <c r="E29" s="130"/>
      <c r="F29" s="127"/>
      <c r="G29" s="157"/>
      <c r="H29" s="157"/>
      <c r="I29" s="130"/>
      <c r="J29" s="127"/>
      <c r="K29" s="157"/>
      <c r="L29" s="127"/>
      <c r="M29" s="130"/>
      <c r="N29" s="158"/>
      <c r="S29" s="240"/>
      <c r="T29" s="241"/>
      <c r="U29" s="242"/>
    </row>
    <row r="30" spans="1:21" ht="21.75" customHeight="1">
      <c r="A30" s="126" t="s">
        <v>48</v>
      </c>
      <c r="B30" s="127"/>
      <c r="C30" s="157"/>
      <c r="D30" s="153"/>
      <c r="E30" s="130"/>
      <c r="F30" s="127"/>
      <c r="G30" s="157"/>
      <c r="H30" s="157"/>
      <c r="I30" s="130"/>
      <c r="J30" s="127"/>
      <c r="K30" s="157"/>
      <c r="L30" s="127"/>
      <c r="M30" s="130"/>
      <c r="N30" s="158"/>
      <c r="R30" s="161"/>
      <c r="S30" s="159"/>
      <c r="T30" s="160"/>
      <c r="U30" s="160"/>
    </row>
    <row r="31" spans="1:21" ht="21.75" customHeight="1">
      <c r="A31" s="133" t="s">
        <v>39</v>
      </c>
      <c r="B31" s="127"/>
      <c r="C31" s="162">
        <f>SUM(C30+C29+C28+(IF(COUNTBLANK(C27),0,1500)))</f>
        <v>0</v>
      </c>
      <c r="D31" s="152"/>
      <c r="E31" s="163">
        <f>SUM(E27:E30)</f>
        <v>0</v>
      </c>
      <c r="F31" s="130"/>
      <c r="G31" s="162">
        <f>SUM(G30+G29+G28+(IF(COUNTBLANK(G27),0,1500)))</f>
        <v>0</v>
      </c>
      <c r="H31" s="162"/>
      <c r="I31" s="163">
        <f>SUM(I27:I30)</f>
        <v>0</v>
      </c>
      <c r="J31" s="152"/>
      <c r="K31" s="162">
        <f>SUM(K30+K29+K28+(IF(COUNTBLANK(K27),0,1500)))</f>
        <v>0</v>
      </c>
      <c r="L31" s="127"/>
      <c r="M31" s="163">
        <f>SUM(M27:M30)</f>
        <v>0</v>
      </c>
      <c r="N31" s="164"/>
      <c r="S31" s="240" t="s">
        <v>47</v>
      </c>
      <c r="T31" s="241"/>
      <c r="U31" s="242"/>
    </row>
    <row r="32" spans="18:20" ht="12">
      <c r="R32" s="245"/>
      <c r="S32" s="246"/>
      <c r="T32" s="247"/>
    </row>
  </sheetData>
  <sheetProtection/>
  <mergeCells count="44">
    <mergeCell ref="G1:Q1"/>
    <mergeCell ref="A1:E5"/>
    <mergeCell ref="A6:A7"/>
    <mergeCell ref="B6:E7"/>
    <mergeCell ref="F6:I7"/>
    <mergeCell ref="J6:M7"/>
    <mergeCell ref="N6:Q7"/>
    <mergeCell ref="S8:S9"/>
    <mergeCell ref="T8:T9"/>
    <mergeCell ref="F8:F9"/>
    <mergeCell ref="R6:U7"/>
    <mergeCell ref="H2:P3"/>
    <mergeCell ref="R2:U3"/>
    <mergeCell ref="H4:P4"/>
    <mergeCell ref="S4:T4"/>
    <mergeCell ref="P8:P9"/>
    <mergeCell ref="Q8:Q9"/>
    <mergeCell ref="D8:D9"/>
    <mergeCell ref="E8:E9"/>
    <mergeCell ref="A8:A9"/>
    <mergeCell ref="R24:T24"/>
    <mergeCell ref="B25:E25"/>
    <mergeCell ref="F25:I25"/>
    <mergeCell ref="J25:M25"/>
    <mergeCell ref="O25:Q25"/>
    <mergeCell ref="B8:B9"/>
    <mergeCell ref="C8:C9"/>
    <mergeCell ref="R8:R9"/>
    <mergeCell ref="G8:G9"/>
    <mergeCell ref="H8:H9"/>
    <mergeCell ref="I8:I9"/>
    <mergeCell ref="J8:J9"/>
    <mergeCell ref="K8:K9"/>
    <mergeCell ref="L8:L9"/>
    <mergeCell ref="S31:U31"/>
    <mergeCell ref="O26:Q27"/>
    <mergeCell ref="R28:S28"/>
    <mergeCell ref="S29:U29"/>
    <mergeCell ref="R32:T32"/>
    <mergeCell ref="U8:U9"/>
    <mergeCell ref="A16:T16"/>
    <mergeCell ref="M8:M9"/>
    <mergeCell ref="N8:N9"/>
    <mergeCell ref="O8:O9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86"/>
  <sheetViews>
    <sheetView zoomScale="150" zoomScaleNormal="150" workbookViewId="0" topLeftCell="A1">
      <selection activeCell="A34" sqref="A34"/>
    </sheetView>
  </sheetViews>
  <sheetFormatPr defaultColWidth="8.8515625" defaultRowHeight="12.75"/>
  <cols>
    <col min="1" max="1" width="10.421875" style="7" customWidth="1"/>
    <col min="2" max="2" width="32.140625" style="0" customWidth="1"/>
    <col min="3" max="7" width="8.8515625" style="0" customWidth="1"/>
    <col min="8" max="8" width="11.7109375" style="0" customWidth="1"/>
  </cols>
  <sheetData>
    <row r="1" spans="1:6" ht="12">
      <c r="A1" s="278" t="s">
        <v>77</v>
      </c>
      <c r="B1" s="244"/>
      <c r="C1" s="244"/>
      <c r="D1" s="244"/>
      <c r="E1" s="279"/>
      <c r="F1" s="279"/>
    </row>
    <row r="2" spans="1:6" ht="12">
      <c r="A2" s="244"/>
      <c r="B2" s="244"/>
      <c r="C2" s="244"/>
      <c r="D2" s="244"/>
      <c r="E2" s="279"/>
      <c r="F2" s="279"/>
    </row>
    <row r="3" spans="3:5" ht="12">
      <c r="C3" s="7"/>
      <c r="D3" s="7"/>
      <c r="E3" s="7"/>
    </row>
    <row r="4" spans="1:8" ht="15">
      <c r="A4" s="19" t="s">
        <v>11</v>
      </c>
      <c r="B4" s="20" t="s">
        <v>2</v>
      </c>
      <c r="C4" s="21" t="s">
        <v>12</v>
      </c>
      <c r="D4" s="21" t="s">
        <v>13</v>
      </c>
      <c r="E4" s="21" t="s">
        <v>14</v>
      </c>
      <c r="F4" s="22" t="s">
        <v>15</v>
      </c>
      <c r="G4" s="21" t="s">
        <v>16</v>
      </c>
      <c r="H4" s="21" t="s">
        <v>6</v>
      </c>
    </row>
    <row r="5" spans="3:6" ht="12">
      <c r="C5" s="6"/>
      <c r="D5" s="6"/>
      <c r="E5" s="6"/>
      <c r="F5" s="23"/>
    </row>
    <row r="6" spans="1:8" ht="12">
      <c r="A6" s="6" t="s">
        <v>164</v>
      </c>
      <c r="B6" t="s">
        <v>18</v>
      </c>
      <c r="C6" s="6" t="s">
        <v>163</v>
      </c>
      <c r="D6" s="6" t="s">
        <v>165</v>
      </c>
      <c r="E6" s="6" t="s">
        <v>166</v>
      </c>
      <c r="F6" s="23" t="s">
        <v>94</v>
      </c>
      <c r="G6" s="6"/>
      <c r="H6" s="6"/>
    </row>
    <row r="7" spans="1:8" ht="12">
      <c r="A7" s="6" t="s">
        <v>164</v>
      </c>
      <c r="B7" t="s">
        <v>18</v>
      </c>
      <c r="C7" s="6" t="s">
        <v>231</v>
      </c>
      <c r="D7" s="6" t="s">
        <v>232</v>
      </c>
      <c r="E7" s="6" t="s">
        <v>229</v>
      </c>
      <c r="F7" s="23" t="s">
        <v>94</v>
      </c>
      <c r="G7" s="6"/>
      <c r="H7" s="6"/>
    </row>
    <row r="8" spans="1:8" ht="12">
      <c r="A8" s="6"/>
      <c r="C8" s="6"/>
      <c r="D8" s="6"/>
      <c r="E8" s="6"/>
      <c r="F8" s="23"/>
      <c r="G8" s="6"/>
      <c r="H8" s="6"/>
    </row>
    <row r="9" spans="1:8" ht="12">
      <c r="A9" s="6" t="s">
        <v>246</v>
      </c>
      <c r="B9" t="s">
        <v>92</v>
      </c>
      <c r="C9" s="6" t="s">
        <v>319</v>
      </c>
      <c r="D9" s="6" t="s">
        <v>321</v>
      </c>
      <c r="E9" s="6" t="s">
        <v>166</v>
      </c>
      <c r="F9" s="23" t="s">
        <v>94</v>
      </c>
      <c r="G9" s="6" t="s">
        <v>280</v>
      </c>
      <c r="H9" s="6"/>
    </row>
    <row r="10" spans="1:8" ht="12">
      <c r="A10" s="6" t="s">
        <v>246</v>
      </c>
      <c r="B10" t="s">
        <v>92</v>
      </c>
      <c r="C10" s="6" t="s">
        <v>350</v>
      </c>
      <c r="D10" s="6" t="s">
        <v>352</v>
      </c>
      <c r="E10" s="6" t="s">
        <v>219</v>
      </c>
      <c r="F10" s="23" t="s">
        <v>94</v>
      </c>
      <c r="G10" s="6" t="s">
        <v>280</v>
      </c>
      <c r="H10" s="6"/>
    </row>
    <row r="11" spans="1:8" ht="12">
      <c r="A11" s="6"/>
      <c r="C11" s="6"/>
      <c r="D11" s="6"/>
      <c r="E11" s="6"/>
      <c r="F11" s="23"/>
      <c r="G11" s="6"/>
      <c r="H11" s="6"/>
    </row>
    <row r="12" spans="1:8" ht="12">
      <c r="A12" s="6" t="s">
        <v>247</v>
      </c>
      <c r="B12" t="s">
        <v>97</v>
      </c>
      <c r="C12" s="6" t="s">
        <v>325</v>
      </c>
      <c r="D12" s="6" t="s">
        <v>331</v>
      </c>
      <c r="E12" s="6" t="s">
        <v>166</v>
      </c>
      <c r="F12" s="23" t="s">
        <v>94</v>
      </c>
      <c r="G12" s="6" t="s">
        <v>280</v>
      </c>
      <c r="H12" s="6"/>
    </row>
    <row r="13" spans="1:8" ht="12">
      <c r="A13" s="6"/>
      <c r="C13" s="6"/>
      <c r="D13" s="6"/>
      <c r="E13" s="6"/>
      <c r="F13" s="23"/>
      <c r="G13" s="6"/>
      <c r="H13" s="6"/>
    </row>
    <row r="14" spans="1:8" ht="12">
      <c r="A14" s="6" t="s">
        <v>224</v>
      </c>
      <c r="B14" t="s">
        <v>101</v>
      </c>
      <c r="C14" s="6" t="s">
        <v>323</v>
      </c>
      <c r="D14" s="6" t="s">
        <v>324</v>
      </c>
      <c r="E14" s="6" t="s">
        <v>219</v>
      </c>
      <c r="F14" s="23" t="s">
        <v>94</v>
      </c>
      <c r="G14" s="6" t="s">
        <v>280</v>
      </c>
      <c r="H14" s="6"/>
    </row>
    <row r="15" spans="1:8" ht="12">
      <c r="A15" s="6"/>
      <c r="C15" s="6"/>
      <c r="D15" s="6"/>
      <c r="E15" s="6"/>
      <c r="F15" s="23"/>
      <c r="G15" s="6"/>
      <c r="H15" s="6"/>
    </row>
    <row r="16" spans="1:8" ht="12">
      <c r="A16" s="6" t="s">
        <v>226</v>
      </c>
      <c r="B16" t="s">
        <v>108</v>
      </c>
      <c r="C16" s="6" t="s">
        <v>350</v>
      </c>
      <c r="D16" s="6" t="s">
        <v>351</v>
      </c>
      <c r="E16" s="6" t="s">
        <v>229</v>
      </c>
      <c r="F16" s="23" t="s">
        <v>94</v>
      </c>
      <c r="G16" s="6"/>
      <c r="H16" s="6"/>
    </row>
    <row r="17" spans="1:8" ht="12">
      <c r="A17" s="6"/>
      <c r="C17" s="6"/>
      <c r="D17" s="6"/>
      <c r="E17" s="6"/>
      <c r="F17" s="23"/>
      <c r="G17" s="6"/>
      <c r="H17" s="6"/>
    </row>
    <row r="18" spans="1:8" ht="12">
      <c r="A18" s="6" t="s">
        <v>392</v>
      </c>
      <c r="B18" t="s">
        <v>100</v>
      </c>
      <c r="C18" s="6" t="s">
        <v>360</v>
      </c>
      <c r="D18" s="6" t="s">
        <v>364</v>
      </c>
      <c r="E18" s="6" t="s">
        <v>166</v>
      </c>
      <c r="F18" s="23" t="s">
        <v>94</v>
      </c>
      <c r="G18" s="6" t="s">
        <v>280</v>
      </c>
      <c r="H18" s="6"/>
    </row>
    <row r="19" spans="1:8" ht="12">
      <c r="A19" s="6"/>
      <c r="C19" s="6"/>
      <c r="D19" s="6"/>
      <c r="E19" s="6"/>
      <c r="F19" s="23"/>
      <c r="G19" s="6"/>
      <c r="H19" s="6"/>
    </row>
    <row r="20" spans="1:8" ht="12">
      <c r="A20" s="6" t="s">
        <v>278</v>
      </c>
      <c r="B20" t="s">
        <v>103</v>
      </c>
      <c r="C20" s="6" t="s">
        <v>345</v>
      </c>
      <c r="D20" s="6" t="s">
        <v>346</v>
      </c>
      <c r="E20" s="6" t="s">
        <v>166</v>
      </c>
      <c r="F20" s="23" t="s">
        <v>94</v>
      </c>
      <c r="G20" s="6" t="s">
        <v>280</v>
      </c>
      <c r="H20" s="6"/>
    </row>
    <row r="21" spans="1:8" ht="12">
      <c r="A21" s="6"/>
      <c r="C21" s="6"/>
      <c r="D21" s="6"/>
      <c r="E21" s="6"/>
      <c r="F21" s="23"/>
      <c r="G21" s="6"/>
      <c r="H21" s="6"/>
    </row>
    <row r="22" spans="1:8" ht="12">
      <c r="A22" s="6"/>
      <c r="C22" s="6"/>
      <c r="D22" s="6"/>
      <c r="E22" s="6"/>
      <c r="F22" s="23"/>
      <c r="G22" s="6"/>
      <c r="H22" s="6"/>
    </row>
    <row r="23" spans="1:8" ht="12">
      <c r="A23" s="6"/>
      <c r="C23" s="6"/>
      <c r="D23" s="6"/>
      <c r="E23" s="6"/>
      <c r="F23" s="23"/>
      <c r="G23" s="6"/>
      <c r="H23" s="6"/>
    </row>
    <row r="24" spans="1:8" ht="12">
      <c r="A24" s="6"/>
      <c r="C24" s="6"/>
      <c r="D24" s="6"/>
      <c r="E24" s="6"/>
      <c r="F24" s="23"/>
      <c r="G24" s="6"/>
      <c r="H24" s="6"/>
    </row>
    <row r="25" spans="1:8" ht="12">
      <c r="A25" s="6"/>
      <c r="C25" s="6"/>
      <c r="D25" s="6"/>
      <c r="E25" s="6"/>
      <c r="F25" s="23"/>
      <c r="G25" s="6"/>
      <c r="H25" s="6"/>
    </row>
    <row r="26" spans="1:8" ht="12">
      <c r="A26" s="6" t="s">
        <v>223</v>
      </c>
      <c r="B26" t="s">
        <v>99</v>
      </c>
      <c r="C26" s="6" t="s">
        <v>214</v>
      </c>
      <c r="D26" s="6" t="s">
        <v>216</v>
      </c>
      <c r="E26" s="6" t="s">
        <v>166</v>
      </c>
      <c r="F26" s="23" t="s">
        <v>144</v>
      </c>
      <c r="G26" s="6" t="s">
        <v>280</v>
      </c>
      <c r="H26" s="6"/>
    </row>
    <row r="27" spans="1:8" ht="12">
      <c r="A27" s="6"/>
      <c r="C27" s="6"/>
      <c r="D27" s="6"/>
      <c r="E27" s="6"/>
      <c r="F27" s="23"/>
      <c r="G27" s="6"/>
      <c r="H27" s="6"/>
    </row>
    <row r="28" spans="1:8" ht="12">
      <c r="A28" s="6" t="s">
        <v>224</v>
      </c>
      <c r="B28" t="s">
        <v>101</v>
      </c>
      <c r="C28" s="6" t="s">
        <v>214</v>
      </c>
      <c r="D28" s="6" t="s">
        <v>217</v>
      </c>
      <c r="E28" s="6" t="s">
        <v>166</v>
      </c>
      <c r="F28" s="23" t="s">
        <v>144</v>
      </c>
      <c r="G28" s="6" t="s">
        <v>280</v>
      </c>
      <c r="H28" s="6"/>
    </row>
    <row r="29" spans="1:8" ht="12">
      <c r="A29" s="6"/>
      <c r="C29" s="6"/>
      <c r="D29" s="6"/>
      <c r="E29" s="6"/>
      <c r="F29" s="23"/>
      <c r="G29" s="6"/>
      <c r="H29" s="6"/>
    </row>
    <row r="30" spans="1:8" ht="12">
      <c r="A30" s="6" t="s">
        <v>225</v>
      </c>
      <c r="B30" t="s">
        <v>208</v>
      </c>
      <c r="C30" s="6" t="s">
        <v>215</v>
      </c>
      <c r="D30" s="6" t="s">
        <v>218</v>
      </c>
      <c r="E30" s="6" t="s">
        <v>219</v>
      </c>
      <c r="F30" s="23" t="s">
        <v>144</v>
      </c>
      <c r="G30" s="6"/>
      <c r="H30" s="6"/>
    </row>
    <row r="31" spans="1:8" ht="12">
      <c r="A31" s="6" t="s">
        <v>225</v>
      </c>
      <c r="B31" t="s">
        <v>208</v>
      </c>
      <c r="C31" s="6" t="s">
        <v>215</v>
      </c>
      <c r="D31" s="6" t="s">
        <v>391</v>
      </c>
      <c r="E31" s="6" t="s">
        <v>166</v>
      </c>
      <c r="F31" s="23" t="s">
        <v>144</v>
      </c>
      <c r="G31" s="6" t="s">
        <v>280</v>
      </c>
      <c r="H31" s="6"/>
    </row>
    <row r="32" spans="1:8" ht="12">
      <c r="A32" s="6"/>
      <c r="C32" s="6"/>
      <c r="D32" s="6"/>
      <c r="E32" s="6"/>
      <c r="F32" s="23"/>
      <c r="G32" s="6"/>
      <c r="H32" s="6"/>
    </row>
    <row r="33" spans="1:8" ht="12">
      <c r="A33" s="6" t="s">
        <v>394</v>
      </c>
      <c r="B33" t="s">
        <v>102</v>
      </c>
      <c r="C33" s="6" t="s">
        <v>357</v>
      </c>
      <c r="D33" s="6" t="s">
        <v>359</v>
      </c>
      <c r="E33" s="6" t="s">
        <v>166</v>
      </c>
      <c r="F33" s="23" t="s">
        <v>144</v>
      </c>
      <c r="G33" s="6" t="s">
        <v>280</v>
      </c>
      <c r="H33" s="6"/>
    </row>
    <row r="34" spans="1:8" ht="12">
      <c r="A34" s="6"/>
      <c r="C34" s="6"/>
      <c r="D34" s="6"/>
      <c r="E34" s="6"/>
      <c r="F34" s="23"/>
      <c r="G34" s="6"/>
      <c r="H34" s="6"/>
    </row>
    <row r="35" spans="1:8" ht="12">
      <c r="A35" s="6" t="s">
        <v>226</v>
      </c>
      <c r="B35" t="s">
        <v>108</v>
      </c>
      <c r="C35" s="6" t="s">
        <v>215</v>
      </c>
      <c r="D35" s="6" t="s">
        <v>220</v>
      </c>
      <c r="E35" s="6" t="s">
        <v>166</v>
      </c>
      <c r="F35" s="23" t="s">
        <v>144</v>
      </c>
      <c r="G35" s="6" t="s">
        <v>280</v>
      </c>
      <c r="H35" s="6"/>
    </row>
    <row r="36" spans="1:8" ht="12">
      <c r="A36" s="6" t="s">
        <v>226</v>
      </c>
      <c r="B36" t="s">
        <v>108</v>
      </c>
      <c r="C36" s="6" t="s">
        <v>215</v>
      </c>
      <c r="D36" s="6" t="s">
        <v>221</v>
      </c>
      <c r="E36" s="6" t="s">
        <v>219</v>
      </c>
      <c r="F36" s="23" t="s">
        <v>144</v>
      </c>
      <c r="G36" s="6" t="s">
        <v>280</v>
      </c>
      <c r="H36" s="6"/>
    </row>
    <row r="37" spans="1:8" ht="12">
      <c r="A37" s="6"/>
      <c r="C37" s="6"/>
      <c r="D37" s="6"/>
      <c r="E37" s="6"/>
      <c r="F37" s="23"/>
      <c r="G37" s="6"/>
      <c r="H37" s="6"/>
    </row>
    <row r="38" spans="1:8" ht="12">
      <c r="A38" s="6" t="s">
        <v>227</v>
      </c>
      <c r="B38" t="s">
        <v>197</v>
      </c>
      <c r="C38" s="6" t="s">
        <v>215</v>
      </c>
      <c r="D38" s="6" t="s">
        <v>222</v>
      </c>
      <c r="E38" s="6" t="s">
        <v>166</v>
      </c>
      <c r="F38" s="23" t="s">
        <v>144</v>
      </c>
      <c r="G38" s="6" t="s">
        <v>280</v>
      </c>
      <c r="H38" s="6"/>
    </row>
    <row r="39" spans="1:8" ht="12">
      <c r="A39" s="6"/>
      <c r="C39" s="6"/>
      <c r="D39" s="6"/>
      <c r="E39" s="6"/>
      <c r="F39" s="23"/>
      <c r="G39" s="6"/>
      <c r="H39" s="6"/>
    </row>
    <row r="40" spans="1:8" ht="12">
      <c r="A40" s="6" t="s">
        <v>393</v>
      </c>
      <c r="B40" t="s">
        <v>135</v>
      </c>
      <c r="C40" s="6" t="s">
        <v>357</v>
      </c>
      <c r="D40" s="6" t="s">
        <v>358</v>
      </c>
      <c r="E40" s="6" t="s">
        <v>166</v>
      </c>
      <c r="F40" s="23" t="s">
        <v>144</v>
      </c>
      <c r="G40" s="6" t="s">
        <v>280</v>
      </c>
      <c r="H40" s="6"/>
    </row>
    <row r="41" spans="1:8" ht="12">
      <c r="A41" s="6"/>
      <c r="C41" s="6"/>
      <c r="D41" s="6"/>
      <c r="E41" s="6"/>
      <c r="F41" s="23"/>
      <c r="G41" s="6"/>
      <c r="H41" s="6"/>
    </row>
    <row r="42" spans="1:8" ht="12">
      <c r="A42" s="6"/>
      <c r="C42" s="6"/>
      <c r="D42" s="6"/>
      <c r="E42" s="6"/>
      <c r="F42" s="23"/>
      <c r="G42" s="6"/>
      <c r="H42" s="6"/>
    </row>
    <row r="43" spans="1:8" ht="12">
      <c r="A43" s="6"/>
      <c r="C43" s="6"/>
      <c r="D43" s="6"/>
      <c r="E43" s="6"/>
      <c r="F43" s="23"/>
      <c r="G43" s="6"/>
      <c r="H43" s="6"/>
    </row>
    <row r="44" spans="1:8" ht="12">
      <c r="A44" s="6"/>
      <c r="C44" s="6"/>
      <c r="D44" s="6"/>
      <c r="E44" s="6"/>
      <c r="F44" s="23"/>
      <c r="G44" s="6"/>
      <c r="H44" s="6"/>
    </row>
    <row r="45" spans="1:8" ht="12">
      <c r="A45" s="6"/>
      <c r="C45" s="6"/>
      <c r="D45" s="6"/>
      <c r="E45" s="6"/>
      <c r="F45" s="23"/>
      <c r="G45" s="6"/>
      <c r="H45" s="6"/>
    </row>
    <row r="46" spans="1:8" ht="12">
      <c r="A46" s="6"/>
      <c r="C46" s="6"/>
      <c r="D46" s="6"/>
      <c r="E46" s="6"/>
      <c r="F46" s="23"/>
      <c r="G46" s="6"/>
      <c r="H46" s="6"/>
    </row>
    <row r="47" spans="1:8" ht="12">
      <c r="A47" s="6"/>
      <c r="C47" s="6"/>
      <c r="D47" s="6"/>
      <c r="E47" s="6"/>
      <c r="F47" s="23"/>
      <c r="G47" s="6"/>
      <c r="H47" s="6"/>
    </row>
    <row r="48" spans="1:8" ht="12">
      <c r="A48" s="6"/>
      <c r="C48" s="6"/>
      <c r="D48" s="6"/>
      <c r="E48" s="6"/>
      <c r="F48" s="23"/>
      <c r="G48" s="6"/>
      <c r="H48" s="6"/>
    </row>
    <row r="49" spans="1:8" ht="12">
      <c r="A49" s="6"/>
      <c r="C49" s="6"/>
      <c r="D49" s="6"/>
      <c r="E49" s="6"/>
      <c r="F49" s="23"/>
      <c r="G49" s="6"/>
      <c r="H49" s="6"/>
    </row>
    <row r="50" spans="1:8" ht="12">
      <c r="A50" s="6"/>
      <c r="C50" s="6"/>
      <c r="D50" s="6"/>
      <c r="E50" s="6"/>
      <c r="F50" s="23"/>
      <c r="G50" s="6"/>
      <c r="H50" s="6"/>
    </row>
    <row r="51" spans="3:8" ht="12">
      <c r="C51" s="6"/>
      <c r="D51" s="6"/>
      <c r="E51" s="6"/>
      <c r="F51" s="23"/>
      <c r="G51" s="6"/>
      <c r="H51" s="6"/>
    </row>
    <row r="52" spans="1:7" ht="12">
      <c r="A52" s="6"/>
      <c r="C52" s="6"/>
      <c r="D52" s="6"/>
      <c r="E52" s="6"/>
      <c r="F52" s="23"/>
      <c r="G52" s="6"/>
    </row>
    <row r="53" spans="3:8" ht="12">
      <c r="C53" s="6"/>
      <c r="D53" s="6"/>
      <c r="E53" s="6"/>
      <c r="F53" s="23"/>
      <c r="H53" s="6"/>
    </row>
    <row r="54" spans="1:7" ht="12">
      <c r="A54" s="6"/>
      <c r="C54" s="6"/>
      <c r="D54" s="6"/>
      <c r="E54" s="6"/>
      <c r="F54" s="23"/>
      <c r="G54" s="6"/>
    </row>
    <row r="55" spans="3:8" ht="12">
      <c r="C55" s="6"/>
      <c r="D55" s="6"/>
      <c r="E55" s="6"/>
      <c r="F55" s="23"/>
      <c r="H55" s="6"/>
    </row>
    <row r="56" spans="3:8" ht="12">
      <c r="C56" s="6"/>
      <c r="D56" s="6"/>
      <c r="E56" s="6"/>
      <c r="F56" s="23"/>
      <c r="G56" s="6"/>
      <c r="H56" s="6"/>
    </row>
    <row r="57" spans="3:8" ht="12">
      <c r="C57" s="6"/>
      <c r="D57" s="6"/>
      <c r="E57" s="6"/>
      <c r="F57" s="23"/>
      <c r="G57" s="6"/>
      <c r="H57" s="6"/>
    </row>
    <row r="58" spans="3:8" ht="12">
      <c r="C58" s="6"/>
      <c r="D58" s="6"/>
      <c r="E58" s="6"/>
      <c r="F58" s="23"/>
      <c r="G58" s="6"/>
      <c r="H58" s="6"/>
    </row>
    <row r="59" spans="3:8" ht="12">
      <c r="C59" s="6"/>
      <c r="D59" s="6"/>
      <c r="E59" s="6"/>
      <c r="F59" s="23"/>
      <c r="G59" s="6"/>
      <c r="H59" s="6"/>
    </row>
    <row r="60" spans="3:6" ht="12">
      <c r="C60" s="6"/>
      <c r="D60" s="6"/>
      <c r="E60" s="6"/>
      <c r="F60" s="23"/>
    </row>
    <row r="61" spans="3:6" ht="12">
      <c r="C61" s="6"/>
      <c r="D61" s="6"/>
      <c r="E61" s="6"/>
      <c r="F61" s="23"/>
    </row>
    <row r="62" spans="3:6" ht="12">
      <c r="C62" s="6"/>
      <c r="D62" s="6"/>
      <c r="E62" s="6"/>
      <c r="F62" s="23"/>
    </row>
    <row r="63" spans="3:6" ht="12">
      <c r="C63" s="6"/>
      <c r="D63" s="6"/>
      <c r="E63" s="6"/>
      <c r="F63" s="23"/>
    </row>
    <row r="64" spans="3:6" ht="12">
      <c r="C64" s="6"/>
      <c r="D64" s="6"/>
      <c r="E64" s="6"/>
      <c r="F64" s="23"/>
    </row>
    <row r="65" spans="3:6" ht="12">
      <c r="C65" s="6"/>
      <c r="D65" s="6"/>
      <c r="E65" s="6"/>
      <c r="F65" s="23"/>
    </row>
    <row r="66" spans="3:6" ht="12">
      <c r="C66" s="6"/>
      <c r="D66" s="6"/>
      <c r="E66" s="6"/>
      <c r="F66" s="23"/>
    </row>
    <row r="67" spans="3:6" ht="12">
      <c r="C67" s="6"/>
      <c r="D67" s="6"/>
      <c r="E67" s="6"/>
      <c r="F67" s="23"/>
    </row>
    <row r="68" spans="3:6" ht="12">
      <c r="C68" s="6"/>
      <c r="D68" s="6"/>
      <c r="E68" s="6"/>
      <c r="F68" s="23"/>
    </row>
    <row r="69" spans="3:6" ht="12">
      <c r="C69" s="6"/>
      <c r="D69" s="6"/>
      <c r="E69" s="6"/>
      <c r="F69" s="23"/>
    </row>
    <row r="70" spans="3:6" ht="12">
      <c r="C70" s="6"/>
      <c r="D70" s="6"/>
      <c r="E70" s="6"/>
      <c r="F70" s="23"/>
    </row>
    <row r="71" spans="3:6" ht="12">
      <c r="C71" s="6"/>
      <c r="D71" s="6"/>
      <c r="E71" s="6"/>
      <c r="F71" s="23"/>
    </row>
    <row r="72" spans="3:6" ht="12">
      <c r="C72" s="6"/>
      <c r="D72" s="6"/>
      <c r="E72" s="6"/>
      <c r="F72" s="23"/>
    </row>
    <row r="73" spans="3:6" ht="12">
      <c r="C73" s="6"/>
      <c r="D73" s="6"/>
      <c r="E73" s="6"/>
      <c r="F73" s="23"/>
    </row>
    <row r="74" spans="3:6" ht="12">
      <c r="C74" s="6"/>
      <c r="D74" s="6"/>
      <c r="E74" s="6"/>
      <c r="F74" s="23"/>
    </row>
    <row r="75" spans="3:6" ht="12">
      <c r="C75" s="6"/>
      <c r="D75" s="6"/>
      <c r="E75" s="6"/>
      <c r="F75" s="23"/>
    </row>
    <row r="76" spans="3:6" ht="12">
      <c r="C76" s="6"/>
      <c r="D76" s="6"/>
      <c r="E76" s="6"/>
      <c r="F76" s="23"/>
    </row>
    <row r="77" spans="3:6" ht="12">
      <c r="C77" s="6"/>
      <c r="D77" s="6"/>
      <c r="E77" s="6"/>
      <c r="F77" s="23"/>
    </row>
    <row r="78" spans="3:6" ht="12">
      <c r="C78" s="6"/>
      <c r="D78" s="6"/>
      <c r="E78" s="6"/>
      <c r="F78" s="23"/>
    </row>
    <row r="79" spans="3:6" ht="12">
      <c r="C79" s="6"/>
      <c r="D79" s="6"/>
      <c r="E79" s="6"/>
      <c r="F79" s="23"/>
    </row>
    <row r="80" spans="3:6" ht="12">
      <c r="C80" s="6"/>
      <c r="D80" s="6"/>
      <c r="E80" s="6"/>
      <c r="F80" s="23"/>
    </row>
    <row r="81" spans="3:6" ht="12">
      <c r="C81" s="6"/>
      <c r="D81" s="6"/>
      <c r="E81" s="6"/>
      <c r="F81" s="23"/>
    </row>
    <row r="82" spans="3:6" ht="12">
      <c r="C82" s="6"/>
      <c r="D82" s="6"/>
      <c r="E82" s="6"/>
      <c r="F82" s="23"/>
    </row>
    <row r="83" spans="3:6" ht="12">
      <c r="C83" s="6"/>
      <c r="D83" s="6"/>
      <c r="E83" s="6"/>
      <c r="F83" s="23"/>
    </row>
    <row r="84" spans="3:6" ht="12">
      <c r="C84" s="6"/>
      <c r="D84" s="6"/>
      <c r="E84" s="6"/>
      <c r="F84" s="23"/>
    </row>
    <row r="85" spans="3:6" ht="12">
      <c r="C85" s="6"/>
      <c r="D85" s="6"/>
      <c r="E85" s="6"/>
      <c r="F85" s="23"/>
    </row>
    <row r="86" spans="3:6" ht="12">
      <c r="C86" s="6"/>
      <c r="D86" s="6"/>
      <c r="E86" s="6"/>
      <c r="F86" s="23"/>
    </row>
  </sheetData>
  <sheetProtection/>
  <mergeCells count="1">
    <mergeCell ref="A1:F2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H4" sqref="H4"/>
    </sheetView>
  </sheetViews>
  <sheetFormatPr defaultColWidth="8.8515625" defaultRowHeight="12.75"/>
  <cols>
    <col min="1" max="1" width="10.421875" style="0" customWidth="1"/>
    <col min="2" max="2" width="32.140625" style="0" customWidth="1"/>
    <col min="3" max="7" width="8.8515625" style="0" customWidth="1"/>
    <col min="8" max="8" width="11.7109375" style="0" customWidth="1"/>
  </cols>
  <sheetData>
    <row r="1" spans="1:6" ht="12">
      <c r="A1" s="278" t="s">
        <v>76</v>
      </c>
      <c r="B1" s="244"/>
      <c r="C1" s="244"/>
      <c r="D1" s="244"/>
      <c r="E1" s="279"/>
      <c r="F1" s="279"/>
    </row>
    <row r="2" spans="1:6" ht="12">
      <c r="A2" s="244"/>
      <c r="B2" s="244"/>
      <c r="C2" s="244"/>
      <c r="D2" s="244"/>
      <c r="E2" s="279"/>
      <c r="F2" s="279"/>
    </row>
    <row r="3" spans="1:5" ht="12">
      <c r="A3" s="7"/>
      <c r="C3" s="7"/>
      <c r="D3" s="7"/>
      <c r="E3" s="7"/>
    </row>
    <row r="4" spans="1:8" ht="15">
      <c r="A4" s="19" t="s">
        <v>11</v>
      </c>
      <c r="B4" s="20" t="s">
        <v>2</v>
      </c>
      <c r="C4" s="21" t="s">
        <v>12</v>
      </c>
      <c r="D4" s="21" t="s">
        <v>13</v>
      </c>
      <c r="E4" s="21" t="s">
        <v>14</v>
      </c>
      <c r="F4" s="22" t="s">
        <v>15</v>
      </c>
      <c r="G4" s="21" t="s">
        <v>16</v>
      </c>
      <c r="H4" s="21"/>
    </row>
    <row r="5" spans="1:6" ht="12">
      <c r="A5" s="7"/>
      <c r="C5" s="6"/>
      <c r="D5" s="6"/>
      <c r="E5" s="6"/>
      <c r="F5" s="23"/>
    </row>
    <row r="6" spans="1:8" ht="12">
      <c r="A6" s="7"/>
      <c r="C6" s="6"/>
      <c r="D6" s="6"/>
      <c r="E6" s="6"/>
      <c r="F6" s="23"/>
      <c r="H6" s="6"/>
    </row>
    <row r="7" spans="1:7" ht="12">
      <c r="A7" s="7"/>
      <c r="C7" s="6"/>
      <c r="D7" s="6"/>
      <c r="E7" s="6"/>
      <c r="F7" s="23"/>
      <c r="G7" s="6"/>
    </row>
    <row r="8" spans="1:8" ht="12">
      <c r="A8" s="7"/>
      <c r="C8" s="6"/>
      <c r="D8" s="6"/>
      <c r="E8" s="6"/>
      <c r="F8" s="23"/>
      <c r="H8" s="6"/>
    </row>
    <row r="9" spans="1:8" ht="12">
      <c r="A9" s="7"/>
      <c r="C9" s="6"/>
      <c r="D9" s="6"/>
      <c r="E9" s="6"/>
      <c r="F9" s="23"/>
      <c r="G9" s="6"/>
      <c r="H9" s="6"/>
    </row>
    <row r="10" spans="1:8" ht="12">
      <c r="A10" s="7"/>
      <c r="C10" s="6"/>
      <c r="D10" s="6"/>
      <c r="E10" s="6"/>
      <c r="F10" s="23"/>
      <c r="G10" s="6"/>
      <c r="H10" s="6"/>
    </row>
    <row r="11" spans="1:8" ht="12">
      <c r="A11" s="7"/>
      <c r="C11" s="6"/>
      <c r="D11" s="6"/>
      <c r="E11" s="6"/>
      <c r="F11" s="23"/>
      <c r="G11" s="6"/>
      <c r="H11" s="6"/>
    </row>
    <row r="12" spans="1:8" ht="12">
      <c r="A12" s="7"/>
      <c r="C12" s="6"/>
      <c r="D12" s="6"/>
      <c r="E12" s="6"/>
      <c r="F12" s="23"/>
      <c r="G12" s="6"/>
      <c r="H12" s="6"/>
    </row>
    <row r="13" spans="1:8" ht="12">
      <c r="A13" s="7"/>
      <c r="C13" s="6"/>
      <c r="D13" s="6"/>
      <c r="E13" s="6"/>
      <c r="F13" s="23"/>
      <c r="G13" s="6"/>
      <c r="H13" s="6"/>
    </row>
    <row r="14" spans="1:8" ht="12">
      <c r="A14" s="7"/>
      <c r="C14" s="6"/>
      <c r="D14" s="6"/>
      <c r="E14" s="6"/>
      <c r="F14" s="23"/>
      <c r="G14" s="6"/>
      <c r="H14" s="6"/>
    </row>
    <row r="15" spans="1:8" ht="12">
      <c r="A15" s="7"/>
      <c r="C15" s="6"/>
      <c r="D15" s="6"/>
      <c r="E15" s="6"/>
      <c r="F15" s="23"/>
      <c r="G15" s="6"/>
      <c r="H15" s="6"/>
    </row>
    <row r="16" spans="1:8" ht="12">
      <c r="A16" s="7"/>
      <c r="C16" s="6"/>
      <c r="D16" s="6"/>
      <c r="E16" s="6"/>
      <c r="F16" s="23"/>
      <c r="G16" s="6"/>
      <c r="H16" s="6"/>
    </row>
    <row r="17" spans="1:6" ht="12">
      <c r="A17" s="7"/>
      <c r="C17" s="6"/>
      <c r="D17" s="6"/>
      <c r="E17" s="6"/>
      <c r="F17" s="23"/>
    </row>
    <row r="18" spans="1:6" ht="12">
      <c r="A18" s="7"/>
      <c r="C18" s="6"/>
      <c r="D18" s="6"/>
      <c r="E18" s="6"/>
      <c r="F18" s="23"/>
    </row>
    <row r="19" spans="1:7" ht="12">
      <c r="A19" s="7"/>
      <c r="C19" s="6"/>
      <c r="D19" s="6"/>
      <c r="E19" s="6"/>
      <c r="F19" s="23"/>
      <c r="G19" s="6"/>
    </row>
    <row r="20" spans="1:6" ht="12">
      <c r="A20" s="7"/>
      <c r="C20" s="6"/>
      <c r="D20" s="6"/>
      <c r="E20" s="6"/>
      <c r="F20" s="23"/>
    </row>
    <row r="21" spans="1:7" ht="12">
      <c r="A21" s="7"/>
      <c r="C21" s="6"/>
      <c r="D21" s="6"/>
      <c r="E21" s="6"/>
      <c r="F21" s="23"/>
      <c r="G21" s="6"/>
    </row>
    <row r="22" spans="1:6" ht="12">
      <c r="A22" s="7"/>
      <c r="C22" s="6"/>
      <c r="D22" s="6"/>
      <c r="E22" s="6"/>
      <c r="F22" s="23"/>
    </row>
    <row r="23" spans="1:6" ht="12">
      <c r="A23" s="7"/>
      <c r="C23" s="6"/>
      <c r="D23" s="6"/>
      <c r="E23" s="6"/>
      <c r="F23" s="23"/>
    </row>
    <row r="24" spans="1:6" ht="12">
      <c r="A24" s="7"/>
      <c r="C24" s="6"/>
      <c r="D24" s="6"/>
      <c r="E24" s="6"/>
      <c r="F24" s="23"/>
    </row>
    <row r="25" spans="1:6" ht="12">
      <c r="A25" s="7"/>
      <c r="C25" s="6"/>
      <c r="D25" s="6"/>
      <c r="E25" s="6"/>
      <c r="F25" s="23"/>
    </row>
    <row r="26" spans="1:6" ht="12">
      <c r="A26" s="7"/>
      <c r="C26" s="6"/>
      <c r="D26" s="6"/>
      <c r="E26" s="6"/>
      <c r="F26" s="23"/>
    </row>
    <row r="27" spans="1:6" ht="12">
      <c r="A27" s="7"/>
      <c r="C27" s="6"/>
      <c r="D27" s="6"/>
      <c r="E27" s="6"/>
      <c r="F27" s="23"/>
    </row>
    <row r="28" spans="1:6" ht="12">
      <c r="A28" s="7"/>
      <c r="C28" s="6"/>
      <c r="D28" s="6"/>
      <c r="E28" s="6"/>
      <c r="F28" s="23"/>
    </row>
    <row r="29" spans="1:6" ht="12">
      <c r="A29" s="7"/>
      <c r="C29" s="6"/>
      <c r="D29" s="6"/>
      <c r="E29" s="6"/>
      <c r="F29" s="23"/>
    </row>
    <row r="30" spans="1:6" ht="12">
      <c r="A30" s="7"/>
      <c r="C30" s="6"/>
      <c r="D30" s="6"/>
      <c r="E30" s="6"/>
      <c r="F30" s="23"/>
    </row>
    <row r="31" spans="1:6" ht="12">
      <c r="A31" s="7"/>
      <c r="C31" s="6"/>
      <c r="D31" s="6"/>
      <c r="E31" s="6"/>
      <c r="F31" s="23"/>
    </row>
    <row r="32" spans="1:6" ht="12">
      <c r="A32" s="7"/>
      <c r="C32" s="6"/>
      <c r="D32" s="6"/>
      <c r="E32" s="6"/>
      <c r="F32" s="23"/>
    </row>
    <row r="33" spans="1:6" ht="12">
      <c r="A33" s="7"/>
      <c r="C33" s="6"/>
      <c r="D33" s="6"/>
      <c r="E33" s="6"/>
      <c r="F33" s="23"/>
    </row>
    <row r="34" spans="1:6" ht="12">
      <c r="A34" s="7"/>
      <c r="C34" s="6"/>
      <c r="D34" s="6"/>
      <c r="E34" s="6"/>
      <c r="F34" s="23"/>
    </row>
    <row r="35" spans="1:6" ht="12">
      <c r="A35" s="7"/>
      <c r="C35" s="6"/>
      <c r="D35" s="6"/>
      <c r="E35" s="6"/>
      <c r="F35" s="23"/>
    </row>
    <row r="36" spans="1:6" ht="12">
      <c r="A36" s="7"/>
      <c r="C36" s="6"/>
      <c r="D36" s="6"/>
      <c r="E36" s="6"/>
      <c r="F36" s="23"/>
    </row>
    <row r="37" spans="1:6" ht="12">
      <c r="A37" s="7"/>
      <c r="C37" s="6"/>
      <c r="D37" s="6"/>
      <c r="E37" s="6"/>
      <c r="F37" s="23"/>
    </row>
    <row r="38" spans="1:6" ht="12">
      <c r="A38" s="7"/>
      <c r="C38" s="6"/>
      <c r="D38" s="6"/>
      <c r="E38" s="6"/>
      <c r="F38" s="23"/>
    </row>
    <row r="39" spans="1:6" ht="12">
      <c r="A39" s="7"/>
      <c r="C39" s="6"/>
      <c r="D39" s="6"/>
      <c r="E39" s="6"/>
      <c r="F39" s="23"/>
    </row>
    <row r="40" spans="1:6" ht="12">
      <c r="A40" s="7"/>
      <c r="C40" s="6"/>
      <c r="D40" s="6"/>
      <c r="E40" s="6"/>
      <c r="F40" s="23"/>
    </row>
    <row r="41" spans="1:6" ht="12">
      <c r="A41" s="7"/>
      <c r="C41" s="6"/>
      <c r="D41" s="6"/>
      <c r="E41" s="6"/>
      <c r="F41" s="23"/>
    </row>
    <row r="42" spans="1:6" ht="12">
      <c r="A42" s="7"/>
      <c r="C42" s="6"/>
      <c r="D42" s="6"/>
      <c r="E42" s="6"/>
      <c r="F42" s="23"/>
    </row>
    <row r="43" spans="1:6" ht="12">
      <c r="A43" s="7"/>
      <c r="C43" s="6"/>
      <c r="D43" s="6"/>
      <c r="E43" s="6"/>
      <c r="F43" s="23"/>
    </row>
    <row r="44" spans="1:6" ht="12">
      <c r="A44" s="7"/>
      <c r="C44" s="6"/>
      <c r="D44" s="6"/>
      <c r="E44" s="6"/>
      <c r="F44" s="23"/>
    </row>
    <row r="45" spans="1:6" ht="12">
      <c r="A45" s="7"/>
      <c r="C45" s="6"/>
      <c r="D45" s="6"/>
      <c r="E45" s="6"/>
      <c r="F45" s="23"/>
    </row>
    <row r="46" spans="1:6" ht="12">
      <c r="A46" s="7"/>
      <c r="C46" s="6"/>
      <c r="D46" s="6"/>
      <c r="E46" s="6"/>
      <c r="F46" s="23"/>
    </row>
    <row r="47" spans="1:6" ht="12">
      <c r="A47" s="7"/>
      <c r="C47" s="6"/>
      <c r="D47" s="6"/>
      <c r="E47" s="6"/>
      <c r="F47" s="23"/>
    </row>
    <row r="48" spans="1:6" ht="12">
      <c r="A48" s="7"/>
      <c r="C48" s="6"/>
      <c r="D48" s="6"/>
      <c r="E48" s="6"/>
      <c r="F48" s="23"/>
    </row>
  </sheetData>
  <sheetProtection/>
  <mergeCells count="1">
    <mergeCell ref="A1:F2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O78"/>
  <sheetViews>
    <sheetView workbookViewId="0" topLeftCell="A1">
      <selection activeCell="O2" sqref="O1:O65536"/>
    </sheetView>
  </sheetViews>
  <sheetFormatPr defaultColWidth="8.8515625" defaultRowHeight="12.75"/>
  <cols>
    <col min="1" max="1" width="20.28125" style="0" customWidth="1"/>
    <col min="2" max="3" width="8.8515625" style="0" customWidth="1"/>
    <col min="4" max="4" width="4.421875" style="0" customWidth="1"/>
    <col min="5" max="6" width="8.8515625" style="0" customWidth="1"/>
    <col min="7" max="7" width="4.421875" style="0" customWidth="1"/>
    <col min="8" max="9" width="8.8515625" style="0" customWidth="1"/>
    <col min="10" max="10" width="4.421875" style="0" customWidth="1"/>
    <col min="11" max="11" width="8.8515625" style="0" customWidth="1"/>
    <col min="12" max="12" width="11.00390625" style="0" customWidth="1"/>
    <col min="13" max="13" width="6.00390625" style="0" customWidth="1"/>
    <col min="14" max="14" width="8.8515625" style="0" customWidth="1"/>
    <col min="15" max="15" width="0" style="0" hidden="1" customWidth="1"/>
  </cols>
  <sheetData>
    <row r="1" spans="1:15" s="7" customFormat="1" ht="16.5">
      <c r="A1" s="280" t="s">
        <v>19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1"/>
      <c r="M1" s="281"/>
      <c r="N1" s="281"/>
      <c r="O1" s="281"/>
    </row>
    <row r="2" s="7" customFormat="1" ht="12">
      <c r="A2" s="7" t="s">
        <v>6</v>
      </c>
    </row>
    <row r="3" spans="1:15" s="7" customFormat="1" ht="15">
      <c r="A3" s="282" t="s">
        <v>74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1"/>
      <c r="M3" s="281"/>
      <c r="N3" s="281"/>
      <c r="O3" s="281"/>
    </row>
    <row r="4" spans="1:11" s="7" customFormat="1" ht="15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5" s="7" customFormat="1" ht="15">
      <c r="A5" s="286" t="s">
        <v>230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</row>
    <row r="6" s="7" customFormat="1" ht="12"/>
    <row r="7" spans="1:15" s="7" customFormat="1" ht="15">
      <c r="A7" s="282" t="s">
        <v>20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1"/>
      <c r="M7" s="281"/>
      <c r="N7" s="281"/>
      <c r="O7" s="281"/>
    </row>
    <row r="9" spans="1:15" ht="12">
      <c r="A9" s="24"/>
      <c r="B9" s="283" t="s">
        <v>21</v>
      </c>
      <c r="C9" s="284"/>
      <c r="D9" s="285"/>
      <c r="E9" s="283" t="s">
        <v>22</v>
      </c>
      <c r="F9" s="284"/>
      <c r="G9" s="285"/>
      <c r="H9" s="283" t="s">
        <v>23</v>
      </c>
      <c r="I9" s="284"/>
      <c r="J9" s="284"/>
      <c r="K9" s="285"/>
      <c r="L9" s="25"/>
      <c r="M9" s="26"/>
      <c r="N9" s="25"/>
      <c r="O9" s="26"/>
    </row>
    <row r="10" spans="1:15" ht="12">
      <c r="A10" s="27"/>
      <c r="B10" s="28"/>
      <c r="C10" s="29"/>
      <c r="D10" s="30"/>
      <c r="E10" s="31"/>
      <c r="F10" s="29"/>
      <c r="G10" s="30"/>
      <c r="H10" s="31"/>
      <c r="I10" s="29"/>
      <c r="J10" s="5"/>
      <c r="K10" s="32"/>
      <c r="L10" s="31" t="s">
        <v>24</v>
      </c>
      <c r="M10" s="30" t="s">
        <v>25</v>
      </c>
      <c r="N10" s="166" t="s">
        <v>75</v>
      </c>
      <c r="O10" s="30"/>
    </row>
    <row r="11" spans="1:15" ht="12">
      <c r="A11" s="27"/>
      <c r="B11" s="31" t="s">
        <v>12</v>
      </c>
      <c r="C11" s="29" t="s">
        <v>13</v>
      </c>
      <c r="D11" s="30" t="s">
        <v>26</v>
      </c>
      <c r="E11" s="31" t="s">
        <v>12</v>
      </c>
      <c r="F11" s="29" t="s">
        <v>13</v>
      </c>
      <c r="G11" s="30" t="s">
        <v>26</v>
      </c>
      <c r="H11" s="31" t="s">
        <v>12</v>
      </c>
      <c r="I11" s="29" t="s">
        <v>13</v>
      </c>
      <c r="J11" s="29" t="s">
        <v>26</v>
      </c>
      <c r="K11" s="30" t="s">
        <v>14</v>
      </c>
      <c r="L11" s="31" t="s">
        <v>13</v>
      </c>
      <c r="M11" s="30" t="s">
        <v>27</v>
      </c>
      <c r="N11" s="31" t="s">
        <v>27</v>
      </c>
      <c r="O11" s="30" t="s">
        <v>28</v>
      </c>
    </row>
    <row r="12" spans="1:15" ht="12">
      <c r="A12" s="33" t="s">
        <v>2</v>
      </c>
      <c r="B12" s="28"/>
      <c r="C12" s="29"/>
      <c r="D12" s="30"/>
      <c r="E12" s="28"/>
      <c r="F12" s="29"/>
      <c r="G12" s="30"/>
      <c r="H12" s="28"/>
      <c r="I12" s="29"/>
      <c r="J12" s="29"/>
      <c r="K12" s="30"/>
      <c r="L12" s="28"/>
      <c r="M12" s="35"/>
      <c r="N12" s="36"/>
      <c r="O12" s="34"/>
    </row>
    <row r="13" spans="1:15" ht="12">
      <c r="A13" s="28"/>
      <c r="B13" s="37"/>
      <c r="C13" s="38"/>
      <c r="D13" s="26"/>
      <c r="E13" s="37"/>
      <c r="F13" s="38"/>
      <c r="G13" s="38"/>
      <c r="H13" s="37"/>
      <c r="I13" s="38"/>
      <c r="J13" s="38"/>
      <c r="K13" s="38"/>
      <c r="L13" s="37"/>
      <c r="M13" s="32"/>
      <c r="N13" s="31"/>
      <c r="O13" s="30"/>
    </row>
    <row r="14" spans="1:15" ht="12">
      <c r="A14" s="28" t="s">
        <v>18</v>
      </c>
      <c r="B14" s="190" t="s">
        <v>272</v>
      </c>
      <c r="C14" s="192">
        <v>0.005338773148148148</v>
      </c>
      <c r="D14" s="155" t="s">
        <v>94</v>
      </c>
      <c r="E14" s="190" t="s">
        <v>272</v>
      </c>
      <c r="F14" s="52">
        <v>0.005964930555555556</v>
      </c>
      <c r="G14" s="199" t="s">
        <v>94</v>
      </c>
      <c r="H14" s="190" t="s">
        <v>244</v>
      </c>
      <c r="I14" s="193">
        <v>0.006067939814814814</v>
      </c>
      <c r="J14" s="155" t="s">
        <v>240</v>
      </c>
      <c r="K14" s="199" t="s">
        <v>229</v>
      </c>
      <c r="L14" s="52">
        <f>SUM(C14+F14+I14)</f>
        <v>0.01737164351851852</v>
      </c>
      <c r="M14" s="32"/>
      <c r="N14" s="6" t="s">
        <v>164</v>
      </c>
      <c r="O14" s="30">
        <v>60</v>
      </c>
    </row>
    <row r="15" spans="1:15" ht="12">
      <c r="A15" s="28"/>
      <c r="B15" s="190"/>
      <c r="C15" s="192"/>
      <c r="D15" s="191"/>
      <c r="E15" s="28"/>
      <c r="F15" s="29"/>
      <c r="G15" s="199"/>
      <c r="H15" s="190"/>
      <c r="I15" s="193"/>
      <c r="J15" s="155"/>
      <c r="K15" s="199"/>
      <c r="L15" s="52"/>
      <c r="M15" s="32"/>
      <c r="N15" s="29"/>
      <c r="O15" s="30"/>
    </row>
    <row r="16" spans="1:15" ht="12">
      <c r="A16" s="39" t="s">
        <v>92</v>
      </c>
      <c r="B16" s="190" t="s">
        <v>239</v>
      </c>
      <c r="C16" s="192">
        <v>0.004398148148148148</v>
      </c>
      <c r="D16" s="191" t="s">
        <v>240</v>
      </c>
      <c r="E16" s="40" t="s">
        <v>281</v>
      </c>
      <c r="F16" s="43">
        <v>0.0047119212962962965</v>
      </c>
      <c r="G16" s="42" t="s">
        <v>94</v>
      </c>
      <c r="H16" s="40" t="s">
        <v>242</v>
      </c>
      <c r="I16" s="44">
        <v>0.005621296296296297</v>
      </c>
      <c r="J16" s="45" t="s">
        <v>240</v>
      </c>
      <c r="K16" s="201" t="s">
        <v>235</v>
      </c>
      <c r="L16" s="52">
        <f>SUM(C16+F16+I16)</f>
        <v>0.014731365740740743</v>
      </c>
      <c r="M16" s="48"/>
      <c r="N16" s="6" t="s">
        <v>246</v>
      </c>
      <c r="O16" s="46" t="s">
        <v>293</v>
      </c>
    </row>
    <row r="17" spans="1:15" ht="12">
      <c r="A17" s="39"/>
      <c r="B17" s="190"/>
      <c r="C17" s="192"/>
      <c r="D17" s="191"/>
      <c r="E17" s="40"/>
      <c r="F17" s="43"/>
      <c r="G17" s="42"/>
      <c r="H17" s="40"/>
      <c r="I17" s="44"/>
      <c r="J17" s="45"/>
      <c r="K17" s="201"/>
      <c r="L17" s="52"/>
      <c r="M17" s="48"/>
      <c r="N17" s="6"/>
      <c r="O17" s="48"/>
    </row>
    <row r="18" spans="1:15" ht="12">
      <c r="A18" s="39" t="s">
        <v>97</v>
      </c>
      <c r="B18" s="190" t="s">
        <v>281</v>
      </c>
      <c r="C18" s="192">
        <v>0.004073726851851852</v>
      </c>
      <c r="D18" s="191" t="s">
        <v>94</v>
      </c>
      <c r="E18" s="40" t="s">
        <v>281</v>
      </c>
      <c r="F18" s="43">
        <v>0.004586111111111111</v>
      </c>
      <c r="G18" s="42" t="s">
        <v>94</v>
      </c>
      <c r="H18" s="40" t="s">
        <v>282</v>
      </c>
      <c r="I18" s="44">
        <v>0.005001620370370371</v>
      </c>
      <c r="J18" s="45" t="s">
        <v>94</v>
      </c>
      <c r="K18" s="201" t="s">
        <v>235</v>
      </c>
      <c r="L18" s="52">
        <f>SUM(C18+F18+I18)</f>
        <v>0.013661458333333334</v>
      </c>
      <c r="M18" s="48"/>
      <c r="N18" s="6" t="s">
        <v>247</v>
      </c>
      <c r="O18" s="46" t="s">
        <v>294</v>
      </c>
    </row>
    <row r="19" spans="1:15" ht="12">
      <c r="A19" s="39"/>
      <c r="B19" s="190"/>
      <c r="C19" s="192"/>
      <c r="D19" s="191"/>
      <c r="E19" s="40"/>
      <c r="F19" s="43"/>
      <c r="G19" s="42"/>
      <c r="H19" s="40"/>
      <c r="I19" s="44"/>
      <c r="J19" s="45"/>
      <c r="K19" s="201"/>
      <c r="L19" s="52"/>
      <c r="M19" s="48"/>
      <c r="N19" s="6"/>
      <c r="O19" s="48"/>
    </row>
    <row r="20" spans="1:15" ht="12">
      <c r="A20" s="28" t="s">
        <v>99</v>
      </c>
      <c r="B20" s="190" t="s">
        <v>239</v>
      </c>
      <c r="C20" s="193">
        <v>0.004464004629629629</v>
      </c>
      <c r="D20" s="191" t="s">
        <v>94</v>
      </c>
      <c r="E20" s="190" t="s">
        <v>239</v>
      </c>
      <c r="F20" s="194">
        <v>0.005580902777777778</v>
      </c>
      <c r="G20" s="191" t="s">
        <v>240</v>
      </c>
      <c r="H20" s="190" t="s">
        <v>214</v>
      </c>
      <c r="I20" s="193">
        <v>0.006484722222222222</v>
      </c>
      <c r="J20" s="155" t="s">
        <v>144</v>
      </c>
      <c r="K20" s="199" t="s">
        <v>229</v>
      </c>
      <c r="L20" s="52">
        <f>SUM(C20+F20+I20)</f>
        <v>0.01652962962962963</v>
      </c>
      <c r="M20" s="32"/>
      <c r="N20" s="6" t="s">
        <v>223</v>
      </c>
      <c r="O20" s="30">
        <v>53</v>
      </c>
    </row>
    <row r="21" spans="1:15" ht="12">
      <c r="A21" s="28"/>
      <c r="B21" s="190"/>
      <c r="C21" s="193"/>
      <c r="D21" s="191"/>
      <c r="E21" s="190"/>
      <c r="F21" s="194"/>
      <c r="G21" s="191"/>
      <c r="H21" s="190"/>
      <c r="I21" s="193"/>
      <c r="J21" s="155"/>
      <c r="K21" s="199"/>
      <c r="L21" s="52"/>
      <c r="M21" s="32"/>
      <c r="N21" s="29"/>
      <c r="O21" s="30"/>
    </row>
    <row r="22" spans="1:15" ht="12">
      <c r="A22" s="189" t="s">
        <v>189</v>
      </c>
      <c r="B22" s="190" t="s">
        <v>282</v>
      </c>
      <c r="C22" s="192">
        <v>0.006569444444444445</v>
      </c>
      <c r="D22" s="191" t="s">
        <v>94</v>
      </c>
      <c r="E22" s="202" t="s">
        <v>253</v>
      </c>
      <c r="F22" s="195" t="s">
        <v>254</v>
      </c>
      <c r="G22" s="200" t="s">
        <v>94</v>
      </c>
      <c r="H22" s="190" t="s">
        <v>272</v>
      </c>
      <c r="I22" s="193">
        <v>0.008448032407407406</v>
      </c>
      <c r="J22" s="155" t="s">
        <v>94</v>
      </c>
      <c r="K22" s="199" t="s">
        <v>229</v>
      </c>
      <c r="L22" s="52">
        <f>SUM(C22+F22+I22)</f>
        <v>0.022818055555555557</v>
      </c>
      <c r="M22" s="32"/>
      <c r="N22" s="29">
        <v>790381</v>
      </c>
      <c r="O22" s="30">
        <v>56</v>
      </c>
    </row>
    <row r="23" spans="1:15" ht="12">
      <c r="A23" s="189"/>
      <c r="B23" s="190"/>
      <c r="C23" s="192"/>
      <c r="D23" s="191"/>
      <c r="E23" s="196"/>
      <c r="F23" s="195"/>
      <c r="G23" s="200"/>
      <c r="H23" s="190"/>
      <c r="I23" s="193"/>
      <c r="J23" s="155"/>
      <c r="K23" s="199"/>
      <c r="L23" s="52"/>
      <c r="M23" s="32"/>
      <c r="N23" s="29"/>
      <c r="O23" s="30"/>
    </row>
    <row r="24" spans="1:15" ht="12">
      <c r="A24" s="39" t="s">
        <v>17</v>
      </c>
      <c r="B24" s="197" t="s">
        <v>239</v>
      </c>
      <c r="C24" s="41">
        <v>0.00537025462962963</v>
      </c>
      <c r="D24" s="42" t="s">
        <v>94</v>
      </c>
      <c r="E24" s="190" t="s">
        <v>228</v>
      </c>
      <c r="F24" s="194">
        <v>0.005753819444444444</v>
      </c>
      <c r="G24" s="191" t="s">
        <v>94</v>
      </c>
      <c r="H24" s="190" t="s">
        <v>234</v>
      </c>
      <c r="I24" s="194">
        <v>0.006521527777777778</v>
      </c>
      <c r="J24" s="155" t="s">
        <v>94</v>
      </c>
      <c r="K24" s="201" t="s">
        <v>235</v>
      </c>
      <c r="L24" s="52">
        <f>SUM(C24+F24+I24)</f>
        <v>0.017645601851851853</v>
      </c>
      <c r="M24" s="48"/>
      <c r="N24" s="6" t="s">
        <v>248</v>
      </c>
      <c r="O24" s="46" t="s">
        <v>295</v>
      </c>
    </row>
    <row r="25" spans="1:15" ht="12">
      <c r="A25" s="39"/>
      <c r="B25" s="197"/>
      <c r="C25" s="41"/>
      <c r="D25" s="42"/>
      <c r="E25" s="190"/>
      <c r="F25" s="194"/>
      <c r="G25" s="191"/>
      <c r="H25" s="190"/>
      <c r="I25" s="194"/>
      <c r="J25" s="155"/>
      <c r="K25" s="201"/>
      <c r="L25" s="52"/>
      <c r="M25" s="48"/>
      <c r="N25" s="6"/>
      <c r="O25" s="48"/>
    </row>
    <row r="26" spans="1:15" ht="12">
      <c r="A26" s="39" t="s">
        <v>105</v>
      </c>
      <c r="B26" s="190" t="s">
        <v>281</v>
      </c>
      <c r="C26" s="41">
        <v>0.0061790509259259255</v>
      </c>
      <c r="D26" s="42" t="s">
        <v>94</v>
      </c>
      <c r="E26" s="190" t="s">
        <v>281</v>
      </c>
      <c r="F26" s="194">
        <v>0.006946296296296297</v>
      </c>
      <c r="G26" s="191" t="s">
        <v>240</v>
      </c>
      <c r="H26" s="190" t="s">
        <v>282</v>
      </c>
      <c r="I26" s="194">
        <v>0.007262731481481482</v>
      </c>
      <c r="J26" s="155" t="s">
        <v>240</v>
      </c>
      <c r="K26" s="201" t="s">
        <v>229</v>
      </c>
      <c r="L26" s="52">
        <f>SUM(C26+F26+I26)</f>
        <v>0.020388078703703703</v>
      </c>
      <c r="M26" s="48"/>
      <c r="N26" s="165" t="s">
        <v>292</v>
      </c>
      <c r="O26" s="46" t="s">
        <v>296</v>
      </c>
    </row>
    <row r="27" spans="1:15" ht="12">
      <c r="A27" s="39"/>
      <c r="B27" s="49"/>
      <c r="C27" s="41"/>
      <c r="D27" s="42"/>
      <c r="E27" s="190"/>
      <c r="F27" s="194"/>
      <c r="G27" s="191"/>
      <c r="H27" s="190"/>
      <c r="I27" s="194"/>
      <c r="J27" s="155"/>
      <c r="K27" s="201"/>
      <c r="L27" s="52"/>
      <c r="M27" s="48"/>
      <c r="N27" s="6"/>
      <c r="O27" s="48"/>
    </row>
    <row r="28" spans="1:15" ht="12">
      <c r="A28" s="188" t="s">
        <v>29</v>
      </c>
      <c r="B28" s="190" t="s">
        <v>233</v>
      </c>
      <c r="C28" s="192">
        <v>0.005590972222222223</v>
      </c>
      <c r="D28" s="191" t="s">
        <v>94</v>
      </c>
      <c r="E28" s="190" t="s">
        <v>228</v>
      </c>
      <c r="F28" s="194">
        <v>0.00611400462962963</v>
      </c>
      <c r="G28" s="191" t="s">
        <v>94</v>
      </c>
      <c r="H28" s="190" t="s">
        <v>228</v>
      </c>
      <c r="I28" s="193">
        <v>0.006103935185185185</v>
      </c>
      <c r="J28" s="155" t="s">
        <v>94</v>
      </c>
      <c r="K28" s="201" t="s">
        <v>229</v>
      </c>
      <c r="L28" s="52">
        <f>SUM(C28+F28+I28)</f>
        <v>0.017808912037037036</v>
      </c>
      <c r="M28" s="48"/>
      <c r="N28" s="51">
        <v>781851</v>
      </c>
      <c r="O28" s="46" t="s">
        <v>297</v>
      </c>
    </row>
    <row r="29" spans="1:15" ht="12">
      <c r="A29" s="188"/>
      <c r="B29" s="190"/>
      <c r="C29" s="192"/>
      <c r="D29" s="191"/>
      <c r="E29" s="190"/>
      <c r="F29" s="194"/>
      <c r="G29" s="191"/>
      <c r="H29" s="190"/>
      <c r="I29" s="193"/>
      <c r="J29" s="155"/>
      <c r="K29" s="201"/>
      <c r="L29" s="52"/>
      <c r="M29" s="48"/>
      <c r="N29" s="51"/>
      <c r="O29" s="48"/>
    </row>
    <row r="30" spans="1:15" ht="12">
      <c r="A30" s="188" t="s">
        <v>30</v>
      </c>
      <c r="B30" s="190" t="s">
        <v>244</v>
      </c>
      <c r="C30" s="192">
        <v>0.00857488425925926</v>
      </c>
      <c r="D30" s="191" t="s">
        <v>94</v>
      </c>
      <c r="E30" s="190" t="s">
        <v>233</v>
      </c>
      <c r="F30" s="194">
        <v>0.011649305555555553</v>
      </c>
      <c r="G30" s="191" t="s">
        <v>94</v>
      </c>
      <c r="H30" s="190" t="s">
        <v>239</v>
      </c>
      <c r="I30" s="193">
        <v>0.010698263888888887</v>
      </c>
      <c r="J30" s="155" t="s">
        <v>94</v>
      </c>
      <c r="K30" s="201" t="s">
        <v>229</v>
      </c>
      <c r="L30" s="52">
        <f>SUM(C30+F30+I30)</f>
        <v>0.030922453703703702</v>
      </c>
      <c r="M30" s="48"/>
      <c r="N30" s="51">
        <v>406903</v>
      </c>
      <c r="O30" s="46" t="s">
        <v>298</v>
      </c>
    </row>
    <row r="31" spans="1:15" ht="12">
      <c r="A31" s="188"/>
      <c r="B31" s="190"/>
      <c r="C31" s="192"/>
      <c r="D31" s="191"/>
      <c r="E31" s="190"/>
      <c r="F31" s="194"/>
      <c r="G31" s="191"/>
      <c r="H31" s="190"/>
      <c r="I31" s="193"/>
      <c r="J31" s="155"/>
      <c r="K31" s="201"/>
      <c r="L31" s="52"/>
      <c r="M31" s="48"/>
      <c r="N31" s="51"/>
      <c r="O31" s="48"/>
    </row>
    <row r="32" spans="1:15" ht="12">
      <c r="A32" s="188" t="s">
        <v>102</v>
      </c>
      <c r="B32" s="190" t="s">
        <v>273</v>
      </c>
      <c r="C32" s="192">
        <v>0.003898958333333333</v>
      </c>
      <c r="D32" s="191" t="s">
        <v>94</v>
      </c>
      <c r="E32" s="190" t="s">
        <v>275</v>
      </c>
      <c r="F32" s="194">
        <v>0.004505902777777778</v>
      </c>
      <c r="G32" s="191" t="s">
        <v>94</v>
      </c>
      <c r="H32" s="190" t="s">
        <v>251</v>
      </c>
      <c r="I32" s="193">
        <v>0.005036805555555556</v>
      </c>
      <c r="J32" s="155" t="s">
        <v>94</v>
      </c>
      <c r="K32" s="201" t="s">
        <v>229</v>
      </c>
      <c r="L32" s="52">
        <f>SUM(C32+F32+I32)</f>
        <v>0.013441666666666668</v>
      </c>
      <c r="M32" s="48"/>
      <c r="N32" s="51">
        <v>783586</v>
      </c>
      <c r="O32" s="46" t="s">
        <v>299</v>
      </c>
    </row>
    <row r="33" spans="1:15" ht="12">
      <c r="A33" s="188"/>
      <c r="B33" s="190"/>
      <c r="C33" s="192"/>
      <c r="D33" s="191"/>
      <c r="E33" s="190"/>
      <c r="F33" s="194"/>
      <c r="G33" s="191"/>
      <c r="H33" s="190"/>
      <c r="I33" s="193"/>
      <c r="J33" s="155"/>
      <c r="K33" s="201"/>
      <c r="L33" s="52"/>
      <c r="M33" s="48"/>
      <c r="N33" s="51"/>
      <c r="O33" s="48"/>
    </row>
    <row r="34" spans="1:15" ht="12">
      <c r="A34" s="189" t="s">
        <v>108</v>
      </c>
      <c r="B34" s="190" t="s">
        <v>251</v>
      </c>
      <c r="C34" s="52">
        <v>0.0041700231481481475</v>
      </c>
      <c r="D34" s="191" t="s">
        <v>94</v>
      </c>
      <c r="E34" s="190" t="s">
        <v>239</v>
      </c>
      <c r="F34" s="52">
        <v>0.004328009259259259</v>
      </c>
      <c r="G34" s="199" t="s">
        <v>94</v>
      </c>
      <c r="H34" s="190" t="s">
        <v>287</v>
      </c>
      <c r="I34" s="193">
        <v>0.00530162037037037</v>
      </c>
      <c r="J34" s="155" t="s">
        <v>94</v>
      </c>
      <c r="K34" s="199" t="s">
        <v>229</v>
      </c>
      <c r="L34" s="52">
        <f>SUM(C34+F34+I34)</f>
        <v>0.013799652777777775</v>
      </c>
      <c r="M34" s="30"/>
      <c r="N34" s="29">
        <v>783109</v>
      </c>
      <c r="O34" s="30">
        <v>35</v>
      </c>
    </row>
    <row r="35" spans="1:15" ht="12">
      <c r="A35" s="189"/>
      <c r="B35" s="190"/>
      <c r="C35" s="52"/>
      <c r="D35" s="191"/>
      <c r="E35" s="190"/>
      <c r="F35" s="52"/>
      <c r="G35" s="199"/>
      <c r="H35" s="190"/>
      <c r="I35" s="193"/>
      <c r="J35" s="155"/>
      <c r="K35" s="199"/>
      <c r="L35" s="52"/>
      <c r="M35" s="30"/>
      <c r="N35" s="29"/>
      <c r="O35" s="30"/>
    </row>
    <row r="36" spans="1:15" ht="12">
      <c r="A36" s="189" t="s">
        <v>100</v>
      </c>
      <c r="B36" s="190" t="s">
        <v>282</v>
      </c>
      <c r="C36" s="52">
        <v>0.00515625</v>
      </c>
      <c r="D36" s="191" t="s">
        <v>240</v>
      </c>
      <c r="E36" s="55" t="s">
        <v>272</v>
      </c>
      <c r="F36" s="52">
        <v>0.005424652777777777</v>
      </c>
      <c r="G36" s="199" t="s">
        <v>94</v>
      </c>
      <c r="H36" s="190" t="s">
        <v>272</v>
      </c>
      <c r="I36" s="193">
        <v>0.006202083333333333</v>
      </c>
      <c r="J36" s="155" t="s">
        <v>94</v>
      </c>
      <c r="K36" s="199" t="s">
        <v>229</v>
      </c>
      <c r="L36" s="52">
        <f>SUM(C36+F36+I36)</f>
        <v>0.01678298611111111</v>
      </c>
      <c r="M36" s="30"/>
      <c r="N36" s="31">
        <v>436749</v>
      </c>
      <c r="O36" s="30">
        <v>64</v>
      </c>
    </row>
    <row r="37" spans="1:15" ht="12">
      <c r="A37" s="189"/>
      <c r="B37" s="31"/>
      <c r="C37" s="52"/>
      <c r="D37" s="30"/>
      <c r="E37" s="31"/>
      <c r="F37" s="52"/>
      <c r="G37" s="199"/>
      <c r="H37" s="190"/>
      <c r="I37" s="193"/>
      <c r="J37" s="155"/>
      <c r="K37" s="199"/>
      <c r="L37" s="52"/>
      <c r="M37" s="30"/>
      <c r="N37" s="29"/>
      <c r="O37" s="30"/>
    </row>
    <row r="38" spans="1:15" ht="12">
      <c r="A38" s="188" t="s">
        <v>210</v>
      </c>
      <c r="B38" s="190" t="s">
        <v>215</v>
      </c>
      <c r="C38" s="192">
        <v>0.006788541666666666</v>
      </c>
      <c r="D38" s="191" t="s">
        <v>144</v>
      </c>
      <c r="E38" s="190" t="s">
        <v>215</v>
      </c>
      <c r="F38" s="194">
        <v>0.009347453703703703</v>
      </c>
      <c r="G38" s="191" t="s">
        <v>144</v>
      </c>
      <c r="H38" s="190" t="s">
        <v>215</v>
      </c>
      <c r="I38" s="193">
        <v>0.009025925925925925</v>
      </c>
      <c r="J38" s="155" t="s">
        <v>144</v>
      </c>
      <c r="K38" s="201" t="s">
        <v>229</v>
      </c>
      <c r="L38" s="52">
        <f>SUM(C38+F38+I38)</f>
        <v>0.025161921296296297</v>
      </c>
      <c r="M38" s="48"/>
      <c r="N38" s="6" t="s">
        <v>277</v>
      </c>
      <c r="O38" s="46" t="s">
        <v>300</v>
      </c>
    </row>
    <row r="39" spans="1:15" ht="12">
      <c r="A39" s="188"/>
      <c r="B39" s="190"/>
      <c r="C39" s="192"/>
      <c r="D39" s="191"/>
      <c r="E39" s="190"/>
      <c r="F39" s="194"/>
      <c r="G39" s="191"/>
      <c r="H39" s="190"/>
      <c r="I39" s="193"/>
      <c r="J39" s="155"/>
      <c r="K39" s="201"/>
      <c r="L39" s="52"/>
      <c r="M39" s="48"/>
      <c r="N39" s="6"/>
      <c r="O39" s="48"/>
    </row>
    <row r="40" spans="1:15" ht="12">
      <c r="A40" s="188" t="s">
        <v>103</v>
      </c>
      <c r="B40" s="197" t="s">
        <v>281</v>
      </c>
      <c r="C40" s="41">
        <v>0.004460532407407408</v>
      </c>
      <c r="D40" s="198" t="s">
        <v>240</v>
      </c>
      <c r="E40" s="197" t="s">
        <v>251</v>
      </c>
      <c r="F40" s="44">
        <v>0.005556597222222222</v>
      </c>
      <c r="G40" s="42" t="s">
        <v>94</v>
      </c>
      <c r="H40" s="190" t="s">
        <v>251</v>
      </c>
      <c r="I40" s="193">
        <v>0.006234953703703704</v>
      </c>
      <c r="J40" s="155" t="s">
        <v>94</v>
      </c>
      <c r="K40" s="201" t="s">
        <v>235</v>
      </c>
      <c r="L40" s="52">
        <f>SUM(C40+F40+I40)</f>
        <v>0.016252083333333334</v>
      </c>
      <c r="M40" s="48"/>
      <c r="N40" s="53" t="s">
        <v>278</v>
      </c>
      <c r="O40" s="46" t="s">
        <v>301</v>
      </c>
    </row>
    <row r="41" spans="1:15" ht="12">
      <c r="A41" s="188"/>
      <c r="B41" s="197"/>
      <c r="C41" s="41"/>
      <c r="D41" s="198"/>
      <c r="E41" s="197"/>
      <c r="F41" s="44"/>
      <c r="G41" s="42"/>
      <c r="H41" s="190"/>
      <c r="I41" s="193"/>
      <c r="J41" s="155"/>
      <c r="K41" s="201"/>
      <c r="L41" s="52"/>
      <c r="M41" s="48"/>
      <c r="N41" s="4"/>
      <c r="O41" s="48"/>
    </row>
    <row r="42" spans="1:15" ht="12">
      <c r="A42" s="188" t="s">
        <v>134</v>
      </c>
      <c r="B42" s="197" t="s">
        <v>282</v>
      </c>
      <c r="C42" s="41">
        <v>0.006829745370370371</v>
      </c>
      <c r="D42" s="198" t="s">
        <v>94</v>
      </c>
      <c r="E42" s="197" t="s">
        <v>288</v>
      </c>
      <c r="F42" s="205">
        <v>0.007211689814814814</v>
      </c>
      <c r="G42" s="42" t="s">
        <v>94</v>
      </c>
      <c r="H42" s="190" t="s">
        <v>282</v>
      </c>
      <c r="I42" s="193">
        <v>0.00873275462962963</v>
      </c>
      <c r="J42" s="155" t="s">
        <v>94</v>
      </c>
      <c r="K42" s="201" t="s">
        <v>229</v>
      </c>
      <c r="L42" s="52">
        <f>SUM(C42+F42+I42)</f>
        <v>0.022774189814814813</v>
      </c>
      <c r="M42" s="48"/>
      <c r="N42" s="4" t="s">
        <v>284</v>
      </c>
      <c r="O42" s="46" t="s">
        <v>295</v>
      </c>
    </row>
    <row r="43" spans="1:15" ht="12">
      <c r="A43" s="39"/>
      <c r="B43" s="49"/>
      <c r="C43" s="41"/>
      <c r="D43" s="42"/>
      <c r="E43" s="40"/>
      <c r="F43" s="44"/>
      <c r="G43" s="42"/>
      <c r="H43" s="40"/>
      <c r="I43" s="44"/>
      <c r="J43" s="45"/>
      <c r="K43" s="201"/>
      <c r="L43" s="52"/>
      <c r="M43" s="48"/>
      <c r="N43" s="6"/>
      <c r="O43" s="48"/>
    </row>
    <row r="44" spans="1:15" ht="12">
      <c r="A44" s="188" t="s">
        <v>255</v>
      </c>
      <c r="B44" s="190" t="s">
        <v>256</v>
      </c>
      <c r="C44" s="41">
        <v>0.004941087962962963</v>
      </c>
      <c r="D44" s="191" t="s">
        <v>144</v>
      </c>
      <c r="E44" s="197"/>
      <c r="F44" s="44"/>
      <c r="G44" s="42"/>
      <c r="H44" s="190" t="s">
        <v>257</v>
      </c>
      <c r="I44" s="193">
        <v>0.00573125</v>
      </c>
      <c r="J44" s="155" t="s">
        <v>144</v>
      </c>
      <c r="K44" s="201" t="s">
        <v>229</v>
      </c>
      <c r="L44" s="52">
        <f>SUM(C44+F44+I44)</f>
        <v>0.010672337962962963</v>
      </c>
      <c r="M44" s="48"/>
      <c r="N44" s="4" t="s">
        <v>285</v>
      </c>
      <c r="O44" s="46" t="s">
        <v>302</v>
      </c>
    </row>
    <row r="45" spans="1:15" ht="12">
      <c r="A45" s="39"/>
      <c r="B45" s="49"/>
      <c r="C45" s="41"/>
      <c r="D45" s="42"/>
      <c r="E45" s="49"/>
      <c r="F45" s="44"/>
      <c r="G45" s="42"/>
      <c r="H45" s="49"/>
      <c r="I45" s="50"/>
      <c r="J45" s="45"/>
      <c r="K45" s="201"/>
      <c r="L45" s="52"/>
      <c r="M45" s="48"/>
      <c r="N45" s="6"/>
      <c r="O45" s="48"/>
    </row>
    <row r="46" spans="1:15" ht="12">
      <c r="A46" s="188" t="s">
        <v>106</v>
      </c>
      <c r="B46" s="190" t="s">
        <v>251</v>
      </c>
      <c r="C46" s="192">
        <v>0.0063635416666666675</v>
      </c>
      <c r="D46" s="191" t="s">
        <v>94</v>
      </c>
      <c r="E46" s="190" t="s">
        <v>274</v>
      </c>
      <c r="F46" s="194">
        <v>0.00797962962962963</v>
      </c>
      <c r="G46" s="191" t="s">
        <v>94</v>
      </c>
      <c r="H46" s="190" t="s">
        <v>244</v>
      </c>
      <c r="I46" s="193">
        <v>0.006732523148148148</v>
      </c>
      <c r="J46" s="155" t="s">
        <v>240</v>
      </c>
      <c r="K46" s="201" t="s">
        <v>229</v>
      </c>
      <c r="L46" s="52">
        <f>SUM(C46+F46+I46)</f>
        <v>0.021075694444444446</v>
      </c>
      <c r="M46" s="48"/>
      <c r="N46" s="53" t="s">
        <v>249</v>
      </c>
      <c r="O46" s="46" t="s">
        <v>303</v>
      </c>
    </row>
    <row r="47" spans="1:15" ht="12">
      <c r="A47" s="188"/>
      <c r="B47" s="190"/>
      <c r="C47" s="192"/>
      <c r="D47" s="191"/>
      <c r="E47" s="190"/>
      <c r="F47" s="194"/>
      <c r="G47" s="191"/>
      <c r="H47" s="190"/>
      <c r="I47" s="193"/>
      <c r="J47" s="155"/>
      <c r="K47" s="201"/>
      <c r="L47" s="52"/>
      <c r="M47" s="48"/>
      <c r="N47" s="4"/>
      <c r="O47" s="48"/>
    </row>
    <row r="48" spans="1:15" ht="12">
      <c r="A48" s="188" t="s">
        <v>289</v>
      </c>
      <c r="B48" s="190" t="s">
        <v>214</v>
      </c>
      <c r="C48" s="192">
        <v>0.004328240740740741</v>
      </c>
      <c r="D48" s="191" t="s">
        <v>290</v>
      </c>
      <c r="E48" s="190" t="s">
        <v>287</v>
      </c>
      <c r="F48" s="194">
        <v>0.0047834490740740745</v>
      </c>
      <c r="G48" s="191" t="s">
        <v>240</v>
      </c>
      <c r="H48" s="190" t="s">
        <v>287</v>
      </c>
      <c r="I48" s="193">
        <v>0.005341435185185185</v>
      </c>
      <c r="J48" s="155" t="s">
        <v>94</v>
      </c>
      <c r="K48" s="201" t="s">
        <v>229</v>
      </c>
      <c r="L48" s="52">
        <f>SUM(C48+F48+I48)</f>
        <v>0.014453125</v>
      </c>
      <c r="M48" s="48"/>
      <c r="N48" s="56" t="s">
        <v>291</v>
      </c>
      <c r="O48" s="46" t="s">
        <v>304</v>
      </c>
    </row>
    <row r="49" spans="1:15" ht="12">
      <c r="A49" s="39"/>
      <c r="B49" s="40"/>
      <c r="C49" s="41"/>
      <c r="D49" s="42"/>
      <c r="E49" s="54"/>
      <c r="F49" s="47"/>
      <c r="G49" s="201"/>
      <c r="H49" s="40"/>
      <c r="I49" s="43"/>
      <c r="J49" s="45"/>
      <c r="K49" s="201"/>
      <c r="L49" s="52"/>
      <c r="M49" s="48"/>
      <c r="N49" s="6"/>
      <c r="O49" s="48"/>
    </row>
    <row r="50" spans="1:15" ht="12">
      <c r="A50" s="39" t="s">
        <v>160</v>
      </c>
      <c r="B50" s="40" t="s">
        <v>275</v>
      </c>
      <c r="C50" s="41">
        <v>0.005795949074074074</v>
      </c>
      <c r="D50" s="42" t="s">
        <v>94</v>
      </c>
      <c r="E50" s="40" t="s">
        <v>275</v>
      </c>
      <c r="F50" s="44">
        <v>0.005756481481481481</v>
      </c>
      <c r="G50" s="42" t="s">
        <v>94</v>
      </c>
      <c r="H50" s="40" t="s">
        <v>273</v>
      </c>
      <c r="I50" s="43">
        <v>0.00587337962962963</v>
      </c>
      <c r="J50" s="45" t="s">
        <v>240</v>
      </c>
      <c r="K50" s="201" t="s">
        <v>229</v>
      </c>
      <c r="L50" s="52">
        <f>SUM(C50+F50+I50)</f>
        <v>0.017425810185185187</v>
      </c>
      <c r="M50" s="48"/>
      <c r="N50" s="6" t="s">
        <v>279</v>
      </c>
      <c r="O50" s="46" t="s">
        <v>301</v>
      </c>
    </row>
    <row r="51" spans="2:15" ht="12">
      <c r="B51" s="55"/>
      <c r="C51" s="47"/>
      <c r="D51" s="46"/>
      <c r="E51" s="55"/>
      <c r="F51" s="47"/>
      <c r="G51" s="201"/>
      <c r="H51" s="49"/>
      <c r="I51" s="50"/>
      <c r="J51" s="45"/>
      <c r="K51" s="201"/>
      <c r="L51" s="52"/>
      <c r="M51" s="48"/>
      <c r="N51" s="6"/>
      <c r="O51" s="48"/>
    </row>
    <row r="52" spans="2:13" ht="12">
      <c r="B52" s="6"/>
      <c r="C52" s="57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2">
      <c r="A53" t="s">
        <v>31</v>
      </c>
      <c r="B53" s="6"/>
      <c r="C53" s="57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2:13" ht="1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2:13" ht="1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2:13" ht="12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2:13" ht="1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2:13" ht="1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2:13" ht="1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2:13" ht="1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2:13" ht="1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2:13" ht="12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2:13" ht="12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2:13" ht="12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2:13" ht="12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2:13" ht="12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2:13" ht="12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2:13" ht="12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2:13" ht="12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2:13" ht="1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2:13" ht="12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2:13" ht="1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2:13" ht="1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2:13" ht="1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2:13" ht="1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2:13" ht="12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2:13" ht="12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2:13" ht="12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</sheetData>
  <sheetProtection/>
  <mergeCells count="7">
    <mergeCell ref="A1:O1"/>
    <mergeCell ref="A3:O3"/>
    <mergeCell ref="A7:O7"/>
    <mergeCell ref="B9:D9"/>
    <mergeCell ref="E9:G9"/>
    <mergeCell ref="H9:K9"/>
    <mergeCell ref="A5:O5"/>
  </mergeCells>
  <printOptions/>
  <pageMargins left="0.75" right="0.75" top="1" bottom="1" header="0.5" footer="0.5"/>
  <pageSetup horizontalDpi="360" verticalDpi="36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9">
      <selection activeCell="S31" sqref="S31:T31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384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59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62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26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182" t="s">
        <v>377</v>
      </c>
      <c r="C10" s="186">
        <v>0.0051660879629629635</v>
      </c>
      <c r="D10" s="184" t="s">
        <v>144</v>
      </c>
      <c r="E10" s="185">
        <v>3</v>
      </c>
      <c r="F10" s="127"/>
      <c r="G10" s="131"/>
      <c r="H10" s="129"/>
      <c r="I10" s="130"/>
      <c r="J10" s="127"/>
      <c r="K10" s="132"/>
      <c r="L10" s="129"/>
      <c r="M10" s="130"/>
      <c r="N10" s="127"/>
      <c r="O10" s="132"/>
      <c r="P10" s="129"/>
      <c r="Q10" s="130"/>
      <c r="R10" s="127"/>
      <c r="S10" s="132"/>
      <c r="T10" s="129"/>
      <c r="U10" s="130"/>
    </row>
    <row r="11" spans="1:21" ht="21.75" customHeight="1">
      <c r="A11" s="126" t="s">
        <v>38</v>
      </c>
      <c r="B11" s="127"/>
      <c r="C11" s="128"/>
      <c r="D11" s="129"/>
      <c r="E11" s="130"/>
      <c r="F11" s="127"/>
      <c r="G11" s="131"/>
      <c r="H11" s="129"/>
      <c r="I11" s="130"/>
      <c r="J11" s="127"/>
      <c r="K11" s="132"/>
      <c r="L11" s="129"/>
      <c r="M11" s="130"/>
      <c r="N11" s="127"/>
      <c r="O11" s="132"/>
      <c r="P11" s="129"/>
      <c r="Q11" s="130"/>
      <c r="R11" s="127"/>
      <c r="S11" s="132"/>
      <c r="T11" s="129"/>
      <c r="U11" s="130"/>
    </row>
    <row r="12" spans="1:21" ht="21.75" customHeight="1">
      <c r="A12" s="126" t="s">
        <v>38</v>
      </c>
      <c r="B12" s="127"/>
      <c r="C12" s="128"/>
      <c r="D12" s="129"/>
      <c r="E12" s="130"/>
      <c r="F12" s="127"/>
      <c r="G12" s="131"/>
      <c r="H12" s="129"/>
      <c r="I12" s="130"/>
      <c r="J12" s="127"/>
      <c r="K12" s="132"/>
      <c r="L12" s="129"/>
      <c r="M12" s="130"/>
      <c r="N12" s="127"/>
      <c r="O12" s="132"/>
      <c r="P12" s="129"/>
      <c r="Q12" s="130"/>
      <c r="R12" s="127"/>
      <c r="S12" s="132"/>
      <c r="T12" s="129"/>
      <c r="U12" s="130"/>
    </row>
    <row r="13" spans="1:21" ht="21.75" customHeight="1">
      <c r="A13" s="126" t="s">
        <v>38</v>
      </c>
      <c r="B13" s="127"/>
      <c r="C13" s="128"/>
      <c r="D13" s="129"/>
      <c r="E13" s="130"/>
      <c r="F13" s="127"/>
      <c r="G13" s="131"/>
      <c r="H13" s="129"/>
      <c r="I13" s="130"/>
      <c r="J13" s="127"/>
      <c r="K13" s="132"/>
      <c r="L13" s="129"/>
      <c r="M13" s="130"/>
      <c r="N13" s="127"/>
      <c r="O13" s="132"/>
      <c r="P13" s="129"/>
      <c r="Q13" s="130"/>
      <c r="R13" s="127"/>
      <c r="S13" s="132"/>
      <c r="T13" s="129"/>
      <c r="U13" s="130"/>
    </row>
    <row r="14" spans="1:21" ht="21.75" customHeight="1">
      <c r="A14" s="126" t="s">
        <v>38</v>
      </c>
      <c r="B14" s="127"/>
      <c r="C14" s="128"/>
      <c r="D14" s="129"/>
      <c r="E14" s="130"/>
      <c r="F14" s="127"/>
      <c r="G14" s="131"/>
      <c r="H14" s="129"/>
      <c r="I14" s="130"/>
      <c r="J14" s="127"/>
      <c r="K14" s="132"/>
      <c r="L14" s="129"/>
      <c r="M14" s="130"/>
      <c r="N14" s="127"/>
      <c r="O14" s="132"/>
      <c r="P14" s="129"/>
      <c r="Q14" s="130"/>
      <c r="R14" s="127"/>
      <c r="S14" s="132"/>
      <c r="T14" s="129"/>
      <c r="U14" s="130"/>
    </row>
    <row r="15" spans="1:21" ht="21.75" customHeight="1">
      <c r="A15" s="133" t="s">
        <v>39</v>
      </c>
      <c r="B15" s="134"/>
      <c r="C15" s="135">
        <f>400*(COUNTA(C10:C14))</f>
        <v>400</v>
      </c>
      <c r="D15" s="136"/>
      <c r="E15" s="137">
        <f>SUM(E10:E14)</f>
        <v>3</v>
      </c>
      <c r="F15" s="138"/>
      <c r="G15" s="135">
        <f>400*(COUNTA(G10:G14))</f>
        <v>0</v>
      </c>
      <c r="H15" s="138"/>
      <c r="I15" s="137">
        <f>SUM(I10:I14)</f>
        <v>0</v>
      </c>
      <c r="J15" s="138"/>
      <c r="K15" s="135">
        <f>400*(COUNTA(K10:K14))</f>
        <v>0</v>
      </c>
      <c r="L15" s="138"/>
      <c r="M15" s="137">
        <f>SUM(M10:M14)</f>
        <v>0</v>
      </c>
      <c r="N15" s="138"/>
      <c r="O15" s="135">
        <f>400*(COUNTA(O10:O14))</f>
        <v>0</v>
      </c>
      <c r="P15" s="138"/>
      <c r="Q15" s="137">
        <f>SUM(Q10:Q14)</f>
        <v>0</v>
      </c>
      <c r="R15" s="138"/>
      <c r="S15" s="135">
        <f>400*(COUNTA(S10:S14))</f>
        <v>0</v>
      </c>
      <c r="T15" s="138"/>
      <c r="U15" s="139">
        <f>SUM(U10:U14)</f>
        <v>0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27"/>
      <c r="C17" s="131"/>
      <c r="D17" s="129"/>
      <c r="E17" s="130"/>
      <c r="F17" s="127"/>
      <c r="G17" s="131"/>
      <c r="H17" s="129"/>
      <c r="I17" s="130"/>
      <c r="J17" s="127"/>
      <c r="K17" s="131"/>
      <c r="L17" s="129"/>
      <c r="M17" s="130"/>
      <c r="N17" s="127"/>
      <c r="O17" s="131"/>
      <c r="P17" s="141"/>
      <c r="Q17" s="130"/>
      <c r="R17" s="127"/>
      <c r="S17" s="131"/>
      <c r="T17" s="141"/>
      <c r="U17" s="130"/>
    </row>
    <row r="18" spans="1:21" ht="21.75" customHeight="1">
      <c r="A18" s="140" t="s">
        <v>40</v>
      </c>
      <c r="B18" s="127"/>
      <c r="C18" s="131"/>
      <c r="D18" s="129"/>
      <c r="E18" s="130"/>
      <c r="F18" s="127"/>
      <c r="G18" s="131"/>
      <c r="H18" s="129"/>
      <c r="I18" s="130"/>
      <c r="J18" s="127"/>
      <c r="K18" s="131"/>
      <c r="L18" s="129"/>
      <c r="M18" s="130"/>
      <c r="N18" s="127"/>
      <c r="O18" s="131"/>
      <c r="P18" s="129"/>
      <c r="Q18" s="130"/>
      <c r="R18" s="127"/>
      <c r="S18" s="131"/>
      <c r="T18" s="129"/>
      <c r="U18" s="130"/>
    </row>
    <row r="19" spans="1:21" ht="21.75" customHeight="1">
      <c r="A19" s="140" t="s">
        <v>40</v>
      </c>
      <c r="B19" s="127"/>
      <c r="C19" s="131"/>
      <c r="D19" s="129"/>
      <c r="E19" s="130"/>
      <c r="F19" s="127"/>
      <c r="G19" s="131"/>
      <c r="H19" s="129"/>
      <c r="I19" s="130"/>
      <c r="J19" s="127"/>
      <c r="K19" s="131"/>
      <c r="L19" s="129"/>
      <c r="M19" s="130"/>
      <c r="N19" s="127"/>
      <c r="O19" s="131"/>
      <c r="P19" s="129"/>
      <c r="Q19" s="130"/>
      <c r="R19" s="127"/>
      <c r="S19" s="131"/>
      <c r="T19" s="129"/>
      <c r="U19" s="130"/>
    </row>
    <row r="20" spans="1:21" ht="21.75" customHeight="1">
      <c r="A20" s="140" t="s">
        <v>40</v>
      </c>
      <c r="B20" s="127"/>
      <c r="C20" s="131"/>
      <c r="D20" s="129"/>
      <c r="E20" s="130"/>
      <c r="F20" s="127"/>
      <c r="G20" s="131"/>
      <c r="H20" s="129"/>
      <c r="I20" s="130"/>
      <c r="J20" s="127"/>
      <c r="K20" s="131"/>
      <c r="L20" s="129"/>
      <c r="M20" s="130"/>
      <c r="N20" s="127"/>
      <c r="O20" s="131"/>
      <c r="P20" s="129"/>
      <c r="Q20" s="130"/>
      <c r="R20" s="127"/>
      <c r="S20" s="131"/>
      <c r="T20" s="129"/>
      <c r="U20" s="130"/>
    </row>
    <row r="21" spans="1:21" ht="21.75" customHeight="1">
      <c r="A21" s="140" t="s">
        <v>40</v>
      </c>
      <c r="B21" s="127"/>
      <c r="C21" s="131"/>
      <c r="D21" s="129"/>
      <c r="E21" s="130"/>
      <c r="F21" s="127"/>
      <c r="G21" s="131"/>
      <c r="H21" s="129"/>
      <c r="I21" s="130"/>
      <c r="J21" s="127"/>
      <c r="K21" s="131"/>
      <c r="L21" s="129"/>
      <c r="M21" s="130"/>
      <c r="N21" s="127"/>
      <c r="O21" s="131"/>
      <c r="P21" s="129"/>
      <c r="Q21" s="130"/>
      <c r="R21" s="127"/>
      <c r="S21" s="131"/>
      <c r="T21" s="129"/>
      <c r="U21" s="130"/>
    </row>
    <row r="22" spans="1:21" ht="21.75" customHeight="1">
      <c r="A22" s="133" t="s">
        <v>39</v>
      </c>
      <c r="B22" s="142"/>
      <c r="C22" s="135">
        <f>800*(COUNTA(C17:C21))</f>
        <v>0</v>
      </c>
      <c r="D22" s="142"/>
      <c r="E22" s="139">
        <f>SUM(E17:E21)</f>
        <v>0</v>
      </c>
      <c r="F22" s="142"/>
      <c r="G22" s="135">
        <f>800*(COUNTA(G17:G21))</f>
        <v>0</v>
      </c>
      <c r="H22" s="142"/>
      <c r="I22" s="139">
        <f>SUM(I17:I21)</f>
        <v>0</v>
      </c>
      <c r="J22" s="142"/>
      <c r="K22" s="135">
        <f>800*(COUNTA(K17:K21))</f>
        <v>0</v>
      </c>
      <c r="L22" s="142"/>
      <c r="M22" s="139">
        <f>SUM(M17:M21)</f>
        <v>0</v>
      </c>
      <c r="N22" s="142"/>
      <c r="O22" s="135">
        <f>800*(COUNTA(O17:O21))</f>
        <v>0</v>
      </c>
      <c r="P22" s="142"/>
      <c r="Q22" s="139">
        <f>SUM(Q17:Q21)</f>
        <v>0</v>
      </c>
      <c r="R22" s="142"/>
      <c r="S22" s="135">
        <f>800*(COUNTA(S17:S21))</f>
        <v>0</v>
      </c>
      <c r="T22" s="142"/>
      <c r="U22" s="139">
        <f>SUM(U17:U21)</f>
        <v>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3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0.4</v>
      </c>
      <c r="S26" s="151"/>
      <c r="T26" s="150" t="s">
        <v>6</v>
      </c>
    </row>
    <row r="27" spans="1:20" ht="21.75" customHeight="1">
      <c r="A27" s="126" t="s">
        <v>44</v>
      </c>
      <c r="B27" s="127"/>
      <c r="C27" s="132"/>
      <c r="D27" s="152"/>
      <c r="E27" s="130"/>
      <c r="F27" s="127"/>
      <c r="G27" s="132"/>
      <c r="H27" s="132"/>
      <c r="I27" s="130"/>
      <c r="J27" s="127"/>
      <c r="K27" s="132"/>
      <c r="L27" s="127"/>
      <c r="M27" s="130"/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/>
      <c r="C28" s="157"/>
      <c r="D28" s="152"/>
      <c r="E28" s="130"/>
      <c r="F28" s="127"/>
      <c r="G28" s="157"/>
      <c r="H28" s="157"/>
      <c r="I28" s="130"/>
      <c r="J28" s="127"/>
      <c r="K28" s="157"/>
      <c r="L28" s="127"/>
      <c r="M28" s="130"/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/>
      <c r="C29" s="157"/>
      <c r="D29" s="153"/>
      <c r="E29" s="130"/>
      <c r="F29" s="127"/>
      <c r="G29" s="157"/>
      <c r="H29" s="157"/>
      <c r="I29" s="130"/>
      <c r="J29" s="127"/>
      <c r="K29" s="157"/>
      <c r="L29" s="127"/>
      <c r="M29" s="130"/>
      <c r="N29" s="158"/>
      <c r="S29" s="240"/>
      <c r="T29" s="241"/>
      <c r="U29" s="242"/>
    </row>
    <row r="30" spans="1:21" ht="21.75" customHeight="1">
      <c r="A30" s="126" t="s">
        <v>48</v>
      </c>
      <c r="B30" s="127"/>
      <c r="C30" s="157"/>
      <c r="D30" s="153"/>
      <c r="E30" s="130"/>
      <c r="F30" s="127"/>
      <c r="G30" s="157"/>
      <c r="H30" s="157"/>
      <c r="I30" s="130"/>
      <c r="J30" s="127"/>
      <c r="K30" s="157"/>
      <c r="L30" s="127"/>
      <c r="M30" s="130"/>
      <c r="N30" s="158"/>
      <c r="R30" s="161"/>
      <c r="S30" s="243"/>
      <c r="T30" s="244"/>
      <c r="U30" s="244"/>
    </row>
    <row r="31" spans="1:21" ht="21.75" customHeight="1">
      <c r="A31" s="133" t="s">
        <v>39</v>
      </c>
      <c r="B31" s="127"/>
      <c r="C31" s="162">
        <f>SUM(C30+C29+C28+(IF(COUNTBLANK(C27),0,1500)))</f>
        <v>0</v>
      </c>
      <c r="D31" s="152"/>
      <c r="E31" s="163">
        <f>SUM(E27:E30)</f>
        <v>0</v>
      </c>
      <c r="F31" s="130"/>
      <c r="G31" s="162">
        <f>SUM(G30+G29+G28+(IF(COUNTBLANK(G27),0,1500)))</f>
        <v>0</v>
      </c>
      <c r="H31" s="162"/>
      <c r="I31" s="163">
        <f>SUM(I27:I30)</f>
        <v>0</v>
      </c>
      <c r="J31" s="152"/>
      <c r="K31" s="162">
        <f>SUM(K30+K29+K28+(IF(COUNTBLANK(K27),0,1500)))</f>
        <v>0</v>
      </c>
      <c r="L31" s="127"/>
      <c r="M31" s="163">
        <f>SUM(M27:M30)</f>
        <v>0</v>
      </c>
      <c r="N31" s="164"/>
      <c r="S31" s="240" t="s">
        <v>47</v>
      </c>
      <c r="T31" s="241"/>
      <c r="U31" s="242"/>
    </row>
    <row r="32" spans="18:20" ht="12">
      <c r="R32" s="245"/>
      <c r="S32" s="246"/>
      <c r="T32" s="247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S30:U30"/>
    <mergeCell ref="S31:U31"/>
    <mergeCell ref="O26:Q27"/>
    <mergeCell ref="R28:S28"/>
    <mergeCell ref="S29:U29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6">
      <selection activeCell="S31" sqref="S31:U31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180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59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62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26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127"/>
      <c r="C10" s="128"/>
      <c r="D10" s="129"/>
      <c r="E10" s="130"/>
      <c r="F10" s="127" t="s">
        <v>181</v>
      </c>
      <c r="G10" s="131">
        <v>0.005588310185185186</v>
      </c>
      <c r="H10" s="129" t="s">
        <v>94</v>
      </c>
      <c r="I10" s="130">
        <v>5</v>
      </c>
      <c r="J10" s="127"/>
      <c r="K10" s="132"/>
      <c r="L10" s="129"/>
      <c r="M10" s="130"/>
      <c r="N10" s="127"/>
      <c r="O10" s="132"/>
      <c r="P10" s="129"/>
      <c r="Q10" s="130"/>
      <c r="R10" s="127" t="s">
        <v>181</v>
      </c>
      <c r="S10" s="132">
        <v>0.005576967592592593</v>
      </c>
      <c r="T10" s="129" t="s">
        <v>94</v>
      </c>
      <c r="U10" s="130">
        <v>5</v>
      </c>
    </row>
    <row r="11" spans="1:21" ht="21.75" customHeight="1">
      <c r="A11" s="126" t="s">
        <v>38</v>
      </c>
      <c r="B11" s="127"/>
      <c r="C11" s="128"/>
      <c r="D11" s="129"/>
      <c r="E11" s="130"/>
      <c r="F11" s="127" t="s">
        <v>311</v>
      </c>
      <c r="G11" s="131">
        <v>0.0056353009259259255</v>
      </c>
      <c r="H11" s="129" t="s">
        <v>94</v>
      </c>
      <c r="I11" s="130">
        <v>5</v>
      </c>
      <c r="J11" s="127"/>
      <c r="K11" s="132"/>
      <c r="L11" s="129"/>
      <c r="M11" s="130"/>
      <c r="N11" s="127"/>
      <c r="O11" s="132"/>
      <c r="P11" s="129"/>
      <c r="Q11" s="130"/>
      <c r="R11" s="127"/>
      <c r="S11" s="132"/>
      <c r="T11" s="129"/>
      <c r="U11" s="130"/>
    </row>
    <row r="12" spans="1:21" ht="21.75" customHeight="1">
      <c r="A12" s="126" t="s">
        <v>38</v>
      </c>
      <c r="B12" s="127"/>
      <c r="C12" s="128"/>
      <c r="D12" s="129"/>
      <c r="E12" s="130"/>
      <c r="F12" s="127"/>
      <c r="G12" s="131"/>
      <c r="H12" s="129"/>
      <c r="I12" s="130"/>
      <c r="J12" s="127"/>
      <c r="K12" s="132"/>
      <c r="L12" s="129"/>
      <c r="M12" s="130"/>
      <c r="N12" s="127"/>
      <c r="O12" s="132"/>
      <c r="P12" s="129"/>
      <c r="Q12" s="130"/>
      <c r="R12" s="127"/>
      <c r="S12" s="132"/>
      <c r="T12" s="129"/>
      <c r="U12" s="130"/>
    </row>
    <row r="13" spans="1:21" ht="21.75" customHeight="1">
      <c r="A13" s="126" t="s">
        <v>38</v>
      </c>
      <c r="B13" s="127"/>
      <c r="C13" s="128"/>
      <c r="D13" s="129"/>
      <c r="E13" s="130"/>
      <c r="F13" s="127"/>
      <c r="G13" s="131"/>
      <c r="H13" s="129"/>
      <c r="I13" s="130"/>
      <c r="J13" s="127"/>
      <c r="K13" s="132"/>
      <c r="L13" s="129"/>
      <c r="M13" s="130"/>
      <c r="N13" s="127"/>
      <c r="O13" s="132"/>
      <c r="P13" s="129"/>
      <c r="Q13" s="130"/>
      <c r="R13" s="127"/>
      <c r="S13" s="132"/>
      <c r="T13" s="129"/>
      <c r="U13" s="130"/>
    </row>
    <row r="14" spans="1:21" ht="21.75" customHeight="1">
      <c r="A14" s="126" t="s">
        <v>38</v>
      </c>
      <c r="B14" s="127"/>
      <c r="C14" s="128"/>
      <c r="D14" s="129"/>
      <c r="E14" s="130"/>
      <c r="F14" s="127"/>
      <c r="G14" s="131"/>
      <c r="H14" s="129"/>
      <c r="I14" s="130"/>
      <c r="J14" s="127"/>
      <c r="K14" s="132"/>
      <c r="L14" s="129"/>
      <c r="M14" s="130"/>
      <c r="N14" s="127"/>
      <c r="O14" s="132"/>
      <c r="P14" s="129"/>
      <c r="Q14" s="130"/>
      <c r="R14" s="127"/>
      <c r="S14" s="132"/>
      <c r="T14" s="129"/>
      <c r="U14" s="130"/>
    </row>
    <row r="15" spans="1:21" ht="21.75" customHeight="1">
      <c r="A15" s="133" t="s">
        <v>39</v>
      </c>
      <c r="B15" s="134"/>
      <c r="C15" s="135">
        <f>400*(COUNTA(C10:C14))</f>
        <v>0</v>
      </c>
      <c r="D15" s="136"/>
      <c r="E15" s="137">
        <f>SUM(E10:E14)</f>
        <v>0</v>
      </c>
      <c r="F15" s="138"/>
      <c r="G15" s="135">
        <f>400*(COUNTA(G10:G14))</f>
        <v>800</v>
      </c>
      <c r="H15" s="138"/>
      <c r="I15" s="137">
        <f>SUM(I10:I14)</f>
        <v>10</v>
      </c>
      <c r="J15" s="138"/>
      <c r="K15" s="135">
        <f>400*(COUNTA(K10:K14))</f>
        <v>0</v>
      </c>
      <c r="L15" s="138"/>
      <c r="M15" s="137">
        <f>SUM(M10:M14)</f>
        <v>0</v>
      </c>
      <c r="N15" s="138"/>
      <c r="O15" s="135">
        <f>400*(COUNTA(O10:O14))</f>
        <v>0</v>
      </c>
      <c r="P15" s="138"/>
      <c r="Q15" s="137">
        <f>SUM(Q10:Q14)</f>
        <v>0</v>
      </c>
      <c r="R15" s="138"/>
      <c r="S15" s="135">
        <f>400*(COUNTA(S10:S14))</f>
        <v>400</v>
      </c>
      <c r="T15" s="138"/>
      <c r="U15" s="139">
        <f>SUM(U10:U14)</f>
        <v>5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27" t="s">
        <v>181</v>
      </c>
      <c r="C17" s="131">
        <v>0.010225810185185185</v>
      </c>
      <c r="D17" s="129" t="s">
        <v>94</v>
      </c>
      <c r="E17" s="130">
        <v>6</v>
      </c>
      <c r="F17" s="127"/>
      <c r="G17" s="131"/>
      <c r="H17" s="129"/>
      <c r="I17" s="130"/>
      <c r="J17" s="127"/>
      <c r="K17" s="131"/>
      <c r="L17" s="129"/>
      <c r="M17" s="130"/>
      <c r="N17" s="127"/>
      <c r="O17" s="131"/>
      <c r="P17" s="141"/>
      <c r="Q17" s="130"/>
      <c r="R17" s="127" t="s">
        <v>273</v>
      </c>
      <c r="S17" s="131">
        <v>0.011953703703703704</v>
      </c>
      <c r="T17" s="141" t="s">
        <v>94</v>
      </c>
      <c r="U17" s="130">
        <v>10</v>
      </c>
    </row>
    <row r="18" spans="1:21" ht="21.75" customHeight="1">
      <c r="A18" s="140" t="s">
        <v>40</v>
      </c>
      <c r="B18" s="127" t="s">
        <v>273</v>
      </c>
      <c r="C18" s="131">
        <v>0.010197337962962962</v>
      </c>
      <c r="D18" s="129" t="s">
        <v>94</v>
      </c>
      <c r="E18" s="130">
        <v>6</v>
      </c>
      <c r="F18" s="127"/>
      <c r="G18" s="131"/>
      <c r="H18" s="129"/>
      <c r="I18" s="130"/>
      <c r="J18" s="127"/>
      <c r="K18" s="131"/>
      <c r="L18" s="129"/>
      <c r="M18" s="130"/>
      <c r="N18" s="127"/>
      <c r="O18" s="131"/>
      <c r="P18" s="129"/>
      <c r="Q18" s="130"/>
      <c r="R18" s="127"/>
      <c r="S18" s="131"/>
      <c r="T18" s="129"/>
      <c r="U18" s="130"/>
    </row>
    <row r="19" spans="1:21" ht="21.75" customHeight="1">
      <c r="A19" s="140" t="s">
        <v>40</v>
      </c>
      <c r="B19" s="127" t="s">
        <v>311</v>
      </c>
      <c r="C19" s="131">
        <v>0.01006076388888889</v>
      </c>
      <c r="D19" s="129" t="s">
        <v>94</v>
      </c>
      <c r="E19" s="130">
        <v>6</v>
      </c>
      <c r="F19" s="127"/>
      <c r="G19" s="131"/>
      <c r="H19" s="129"/>
      <c r="I19" s="130"/>
      <c r="J19" s="127"/>
      <c r="K19" s="131"/>
      <c r="L19" s="129"/>
      <c r="M19" s="130"/>
      <c r="N19" s="127"/>
      <c r="O19" s="131"/>
      <c r="P19" s="129"/>
      <c r="Q19" s="130"/>
      <c r="R19" s="127"/>
      <c r="S19" s="131"/>
      <c r="T19" s="129"/>
      <c r="U19" s="130"/>
    </row>
    <row r="20" spans="1:21" ht="21.75" customHeight="1">
      <c r="A20" s="140" t="s">
        <v>40</v>
      </c>
      <c r="B20" s="127" t="s">
        <v>362</v>
      </c>
      <c r="C20" s="131">
        <v>0.010500810185185186</v>
      </c>
      <c r="D20" s="129" t="s">
        <v>94</v>
      </c>
      <c r="E20" s="130">
        <v>6</v>
      </c>
      <c r="F20" s="127"/>
      <c r="G20" s="131"/>
      <c r="H20" s="129"/>
      <c r="I20" s="130"/>
      <c r="J20" s="127"/>
      <c r="K20" s="131"/>
      <c r="L20" s="129"/>
      <c r="M20" s="130"/>
      <c r="N20" s="127"/>
      <c r="O20" s="131"/>
      <c r="P20" s="129"/>
      <c r="Q20" s="130"/>
      <c r="R20" s="127"/>
      <c r="S20" s="131"/>
      <c r="T20" s="129"/>
      <c r="U20" s="130"/>
    </row>
    <row r="21" spans="1:21" ht="21.75" customHeight="1">
      <c r="A21" s="140" t="s">
        <v>40</v>
      </c>
      <c r="B21" s="127"/>
      <c r="C21" s="131"/>
      <c r="D21" s="129"/>
      <c r="E21" s="130"/>
      <c r="F21" s="127"/>
      <c r="G21" s="131"/>
      <c r="H21" s="129"/>
      <c r="I21" s="130"/>
      <c r="J21" s="127"/>
      <c r="K21" s="131"/>
      <c r="L21" s="129"/>
      <c r="M21" s="130"/>
      <c r="N21" s="127"/>
      <c r="O21" s="131"/>
      <c r="P21" s="129"/>
      <c r="Q21" s="130"/>
      <c r="R21" s="127"/>
      <c r="S21" s="131"/>
      <c r="T21" s="129"/>
      <c r="U21" s="130"/>
    </row>
    <row r="22" spans="1:21" ht="21.75" customHeight="1">
      <c r="A22" s="133" t="s">
        <v>39</v>
      </c>
      <c r="B22" s="142"/>
      <c r="C22" s="135">
        <f>800*(COUNTA(C17:C21))</f>
        <v>3200</v>
      </c>
      <c r="D22" s="142"/>
      <c r="E22" s="139">
        <f>SUM(E17:E21)</f>
        <v>24</v>
      </c>
      <c r="F22" s="142"/>
      <c r="G22" s="135">
        <f>800*(COUNTA(G17:G21))</f>
        <v>0</v>
      </c>
      <c r="H22" s="142"/>
      <c r="I22" s="139">
        <f>SUM(I17:I21)</f>
        <v>0</v>
      </c>
      <c r="J22" s="142"/>
      <c r="K22" s="135">
        <f>800*(COUNTA(K17:K21))</f>
        <v>0</v>
      </c>
      <c r="L22" s="142"/>
      <c r="M22" s="139">
        <f>SUM(M17:M21)</f>
        <v>0</v>
      </c>
      <c r="N22" s="142"/>
      <c r="O22" s="135">
        <f>800*(COUNTA(O17:O21))</f>
        <v>0</v>
      </c>
      <c r="P22" s="142"/>
      <c r="Q22" s="139">
        <f>SUM(Q17:Q21)</f>
        <v>0</v>
      </c>
      <c r="R22" s="142"/>
      <c r="S22" s="135">
        <f>800*(COUNTA(S17:S21))</f>
        <v>800</v>
      </c>
      <c r="T22" s="142"/>
      <c r="U22" s="139">
        <f>SUM(U17:U21)</f>
        <v>10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119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8.325</v>
      </c>
      <c r="S26" s="151"/>
      <c r="T26" s="150" t="s">
        <v>6</v>
      </c>
    </row>
    <row r="27" spans="1:20" ht="21.75" customHeight="1">
      <c r="A27" s="126" t="s">
        <v>44</v>
      </c>
      <c r="B27" s="127" t="s">
        <v>315</v>
      </c>
      <c r="C27" s="132">
        <v>0.01897673611111111</v>
      </c>
      <c r="D27" s="152" t="s">
        <v>94</v>
      </c>
      <c r="E27" s="130">
        <v>40</v>
      </c>
      <c r="F27" s="127"/>
      <c r="G27" s="153"/>
      <c r="H27" s="132"/>
      <c r="I27" s="130"/>
      <c r="J27" s="127"/>
      <c r="K27" s="153"/>
      <c r="L27" s="127"/>
      <c r="M27" s="130"/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 t="s">
        <v>244</v>
      </c>
      <c r="C28" s="157">
        <v>1625</v>
      </c>
      <c r="D28" s="152" t="s">
        <v>94</v>
      </c>
      <c r="E28" s="130">
        <v>30</v>
      </c>
      <c r="F28" s="127"/>
      <c r="G28" s="157"/>
      <c r="H28" s="157"/>
      <c r="I28" s="130"/>
      <c r="J28" s="127"/>
      <c r="K28" s="157"/>
      <c r="L28" s="127"/>
      <c r="M28" s="130"/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/>
      <c r="C29" s="157"/>
      <c r="D29" s="153"/>
      <c r="E29" s="130"/>
      <c r="F29" s="127"/>
      <c r="G29" s="157"/>
      <c r="H29" s="157"/>
      <c r="I29" s="130"/>
      <c r="J29" s="127"/>
      <c r="K29" s="157"/>
      <c r="L29" s="127"/>
      <c r="M29" s="130"/>
      <c r="N29" s="158"/>
      <c r="S29" s="240"/>
      <c r="T29" s="241"/>
      <c r="U29" s="242"/>
    </row>
    <row r="30" spans="1:21" ht="21.75" customHeight="1">
      <c r="A30" s="126" t="s">
        <v>48</v>
      </c>
      <c r="B30" s="127"/>
      <c r="C30" s="157"/>
      <c r="D30" s="153"/>
      <c r="E30" s="130"/>
      <c r="F30" s="127"/>
      <c r="G30" s="157"/>
      <c r="H30" s="157"/>
      <c r="I30" s="130"/>
      <c r="J30" s="127"/>
      <c r="K30" s="157"/>
      <c r="L30" s="127"/>
      <c r="M30" s="130"/>
      <c r="N30" s="158"/>
      <c r="R30" s="161"/>
      <c r="S30" s="243"/>
      <c r="T30" s="244"/>
      <c r="U30" s="244"/>
    </row>
    <row r="31" spans="1:21" ht="21.75" customHeight="1">
      <c r="A31" s="133" t="s">
        <v>39</v>
      </c>
      <c r="B31" s="127"/>
      <c r="C31" s="162">
        <f>SUM(C30+C29+C28+(IF(COUNTBLANK(C27),0,1500)))</f>
        <v>3125</v>
      </c>
      <c r="D31" s="152"/>
      <c r="E31" s="163">
        <f>SUM(E27:E30)</f>
        <v>70</v>
      </c>
      <c r="F31" s="130"/>
      <c r="G31" s="162">
        <f>SUM(G30+G29+G28+(IF(COUNTBLANK(G27),0,1500)))</f>
        <v>0</v>
      </c>
      <c r="H31" s="162"/>
      <c r="I31" s="163">
        <f>SUM(I27:I30)</f>
        <v>0</v>
      </c>
      <c r="J31" s="152"/>
      <c r="K31" s="162">
        <f>SUM(K30+K29+K28+(IF(COUNTBLANK(K27),0,1500)))</f>
        <v>0</v>
      </c>
      <c r="L31" s="127"/>
      <c r="M31" s="163">
        <f>SUM(M27:M30)</f>
        <v>0</v>
      </c>
      <c r="N31" s="164"/>
      <c r="S31" s="240" t="s">
        <v>47</v>
      </c>
      <c r="T31" s="241"/>
      <c r="U31" s="242"/>
    </row>
    <row r="32" spans="18:20" ht="12">
      <c r="R32" s="245"/>
      <c r="S32" s="246"/>
      <c r="T32" s="247"/>
    </row>
  </sheetData>
  <sheetProtection/>
  <mergeCells count="45">
    <mergeCell ref="O26:Q27"/>
    <mergeCell ref="R28:S28"/>
    <mergeCell ref="S29:U2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F6:I7"/>
    <mergeCell ref="J6:M7"/>
    <mergeCell ref="N6:Q7"/>
    <mergeCell ref="R6:U7"/>
    <mergeCell ref="A8:A9"/>
    <mergeCell ref="B8:B9"/>
    <mergeCell ref="C8:C9"/>
    <mergeCell ref="D8:D9"/>
    <mergeCell ref="E8:E9"/>
    <mergeCell ref="F8:F9"/>
    <mergeCell ref="S30:U30"/>
    <mergeCell ref="S31:U31"/>
    <mergeCell ref="A1:E5"/>
    <mergeCell ref="G1:Q1"/>
    <mergeCell ref="H2:P3"/>
    <mergeCell ref="R2:U3"/>
    <mergeCell ref="H4:P4"/>
    <mergeCell ref="S4:T4"/>
    <mergeCell ref="A6:A7"/>
    <mergeCell ref="B6:E7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5">
      <selection activeCell="S31" sqref="S31:U31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98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59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62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26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127" t="s">
        <v>93</v>
      </c>
      <c r="C10" s="128">
        <v>0.0035350694444444444</v>
      </c>
      <c r="D10" s="129" t="s">
        <v>94</v>
      </c>
      <c r="E10" s="130">
        <v>5</v>
      </c>
      <c r="F10" s="127"/>
      <c r="G10" s="131"/>
      <c r="H10" s="129"/>
      <c r="I10" s="130"/>
      <c r="J10" s="127"/>
      <c r="K10" s="132"/>
      <c r="L10" s="129"/>
      <c r="M10" s="130"/>
      <c r="N10" s="127"/>
      <c r="O10" s="132"/>
      <c r="P10" s="129"/>
      <c r="Q10" s="130"/>
      <c r="R10" s="127" t="s">
        <v>93</v>
      </c>
      <c r="S10" s="132">
        <v>0.0040684027777777776</v>
      </c>
      <c r="T10" s="129" t="s">
        <v>94</v>
      </c>
      <c r="U10" s="130">
        <v>5</v>
      </c>
    </row>
    <row r="11" spans="1:21" ht="21.75" customHeight="1">
      <c r="A11" s="126" t="s">
        <v>38</v>
      </c>
      <c r="B11" s="127"/>
      <c r="C11" s="128"/>
      <c r="D11" s="129"/>
      <c r="E11" s="130"/>
      <c r="F11" s="127"/>
      <c r="G11" s="131"/>
      <c r="H11" s="129"/>
      <c r="I11" s="130"/>
      <c r="J11" s="127"/>
      <c r="K11" s="132"/>
      <c r="L11" s="129"/>
      <c r="M11" s="130"/>
      <c r="N11" s="127"/>
      <c r="O11" s="132"/>
      <c r="P11" s="129"/>
      <c r="Q11" s="130"/>
      <c r="R11" s="127"/>
      <c r="S11" s="132"/>
      <c r="T11" s="129"/>
      <c r="U11" s="130"/>
    </row>
    <row r="12" spans="1:21" ht="21.75" customHeight="1">
      <c r="A12" s="126" t="s">
        <v>38</v>
      </c>
      <c r="B12" s="127"/>
      <c r="C12" s="128"/>
      <c r="D12" s="129"/>
      <c r="E12" s="130"/>
      <c r="F12" s="127"/>
      <c r="G12" s="131"/>
      <c r="H12" s="129"/>
      <c r="I12" s="130"/>
      <c r="J12" s="127"/>
      <c r="K12" s="132"/>
      <c r="L12" s="129"/>
      <c r="M12" s="130"/>
      <c r="N12" s="127"/>
      <c r="O12" s="132"/>
      <c r="P12" s="129"/>
      <c r="Q12" s="130"/>
      <c r="R12" s="127"/>
      <c r="S12" s="132"/>
      <c r="T12" s="129"/>
      <c r="U12" s="130"/>
    </row>
    <row r="13" spans="1:21" ht="21.75" customHeight="1">
      <c r="A13" s="126" t="s">
        <v>38</v>
      </c>
      <c r="B13" s="127"/>
      <c r="C13" s="128"/>
      <c r="D13" s="129"/>
      <c r="E13" s="130"/>
      <c r="F13" s="127"/>
      <c r="G13" s="131"/>
      <c r="H13" s="129"/>
      <c r="I13" s="130"/>
      <c r="J13" s="127"/>
      <c r="K13" s="132"/>
      <c r="L13" s="129"/>
      <c r="M13" s="130"/>
      <c r="N13" s="127"/>
      <c r="O13" s="132"/>
      <c r="P13" s="129"/>
      <c r="Q13" s="130"/>
      <c r="R13" s="127"/>
      <c r="S13" s="132"/>
      <c r="T13" s="129"/>
      <c r="U13" s="130"/>
    </row>
    <row r="14" spans="1:21" ht="21.75" customHeight="1">
      <c r="A14" s="126" t="s">
        <v>38</v>
      </c>
      <c r="B14" s="127"/>
      <c r="C14" s="128"/>
      <c r="D14" s="129"/>
      <c r="E14" s="130"/>
      <c r="F14" s="127"/>
      <c r="G14" s="131"/>
      <c r="H14" s="129"/>
      <c r="I14" s="130"/>
      <c r="J14" s="127"/>
      <c r="K14" s="132"/>
      <c r="L14" s="129"/>
      <c r="M14" s="130"/>
      <c r="N14" s="127"/>
      <c r="O14" s="132"/>
      <c r="P14" s="129"/>
      <c r="Q14" s="130"/>
      <c r="R14" s="127"/>
      <c r="S14" s="132"/>
      <c r="T14" s="129"/>
      <c r="U14" s="130"/>
    </row>
    <row r="15" spans="1:21" ht="21.75" customHeight="1">
      <c r="A15" s="133" t="s">
        <v>39</v>
      </c>
      <c r="B15" s="134"/>
      <c r="C15" s="135">
        <f>400*(COUNTA(C10:C14))</f>
        <v>400</v>
      </c>
      <c r="D15" s="136"/>
      <c r="E15" s="137">
        <f>SUM(E10:E14)</f>
        <v>5</v>
      </c>
      <c r="F15" s="138"/>
      <c r="G15" s="135">
        <f>400*(COUNTA(G10:G14))</f>
        <v>0</v>
      </c>
      <c r="H15" s="138"/>
      <c r="I15" s="137">
        <f>SUM(I10:I14)</f>
        <v>0</v>
      </c>
      <c r="J15" s="138"/>
      <c r="K15" s="135">
        <f>400*(COUNTA(K10:K14))</f>
        <v>0</v>
      </c>
      <c r="L15" s="138"/>
      <c r="M15" s="137">
        <f>SUM(M10:M14)</f>
        <v>0</v>
      </c>
      <c r="N15" s="138"/>
      <c r="O15" s="135">
        <f>400*(COUNTA(O10:O14))</f>
        <v>0</v>
      </c>
      <c r="P15" s="138"/>
      <c r="Q15" s="137">
        <f>SUM(Q10:Q14)</f>
        <v>0</v>
      </c>
      <c r="R15" s="138"/>
      <c r="S15" s="135">
        <f>400*(COUNTA(S10:S14))</f>
        <v>400</v>
      </c>
      <c r="T15" s="138"/>
      <c r="U15" s="139">
        <f>SUM(U10:U14)</f>
        <v>5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27"/>
      <c r="C17" s="131"/>
      <c r="D17" s="129"/>
      <c r="E17" s="130"/>
      <c r="F17" s="127"/>
      <c r="G17" s="131"/>
      <c r="H17" s="129"/>
      <c r="I17" s="130"/>
      <c r="J17" s="127"/>
      <c r="K17" s="131"/>
      <c r="L17" s="129"/>
      <c r="M17" s="130"/>
      <c r="N17" s="127"/>
      <c r="O17" s="131"/>
      <c r="P17" s="141"/>
      <c r="Q17" s="130"/>
      <c r="R17" s="127"/>
      <c r="S17" s="131"/>
      <c r="T17" s="141"/>
      <c r="U17" s="130"/>
    </row>
    <row r="18" spans="1:21" ht="21.75" customHeight="1">
      <c r="A18" s="140" t="s">
        <v>40</v>
      </c>
      <c r="B18" s="127"/>
      <c r="C18" s="131"/>
      <c r="D18" s="129"/>
      <c r="E18" s="130"/>
      <c r="F18" s="127"/>
      <c r="G18" s="131"/>
      <c r="H18" s="129"/>
      <c r="I18" s="130"/>
      <c r="J18" s="127"/>
      <c r="K18" s="131"/>
      <c r="L18" s="129"/>
      <c r="M18" s="130"/>
      <c r="N18" s="127"/>
      <c r="O18" s="131"/>
      <c r="P18" s="129"/>
      <c r="Q18" s="130"/>
      <c r="R18" s="127"/>
      <c r="S18" s="131"/>
      <c r="T18" s="129"/>
      <c r="U18" s="130"/>
    </row>
    <row r="19" spans="1:21" ht="21.75" customHeight="1">
      <c r="A19" s="140" t="s">
        <v>40</v>
      </c>
      <c r="B19" s="127"/>
      <c r="C19" s="131"/>
      <c r="D19" s="129"/>
      <c r="E19" s="130"/>
      <c r="F19" s="127"/>
      <c r="G19" s="131"/>
      <c r="H19" s="129"/>
      <c r="I19" s="130"/>
      <c r="J19" s="127"/>
      <c r="K19" s="131"/>
      <c r="L19" s="129"/>
      <c r="M19" s="130"/>
      <c r="N19" s="127"/>
      <c r="O19" s="131"/>
      <c r="P19" s="129"/>
      <c r="Q19" s="130"/>
      <c r="R19" s="127"/>
      <c r="S19" s="131"/>
      <c r="T19" s="129"/>
      <c r="U19" s="130"/>
    </row>
    <row r="20" spans="1:21" ht="21.75" customHeight="1">
      <c r="A20" s="140" t="s">
        <v>40</v>
      </c>
      <c r="B20" s="127"/>
      <c r="C20" s="131"/>
      <c r="D20" s="129"/>
      <c r="E20" s="130"/>
      <c r="F20" s="127"/>
      <c r="G20" s="131"/>
      <c r="H20" s="129"/>
      <c r="I20" s="130"/>
      <c r="J20" s="127"/>
      <c r="K20" s="131"/>
      <c r="L20" s="129"/>
      <c r="M20" s="130"/>
      <c r="N20" s="127"/>
      <c r="O20" s="131"/>
      <c r="P20" s="129"/>
      <c r="Q20" s="130"/>
      <c r="R20" s="127"/>
      <c r="S20" s="131"/>
      <c r="T20" s="129"/>
      <c r="U20" s="130"/>
    </row>
    <row r="21" spans="1:21" ht="21.75" customHeight="1">
      <c r="A21" s="140" t="s">
        <v>40</v>
      </c>
      <c r="B21" s="127"/>
      <c r="C21" s="131"/>
      <c r="D21" s="129"/>
      <c r="E21" s="130"/>
      <c r="F21" s="127"/>
      <c r="G21" s="131"/>
      <c r="H21" s="129"/>
      <c r="I21" s="130"/>
      <c r="J21" s="127"/>
      <c r="K21" s="131"/>
      <c r="L21" s="129"/>
      <c r="M21" s="130"/>
      <c r="N21" s="127"/>
      <c r="O21" s="131"/>
      <c r="P21" s="129"/>
      <c r="Q21" s="130"/>
      <c r="R21" s="127"/>
      <c r="S21" s="131"/>
      <c r="T21" s="129"/>
      <c r="U21" s="130"/>
    </row>
    <row r="22" spans="1:21" ht="21.75" customHeight="1">
      <c r="A22" s="133" t="s">
        <v>39</v>
      </c>
      <c r="B22" s="142"/>
      <c r="C22" s="135">
        <f>800*(COUNTA(C17:C21))</f>
        <v>0</v>
      </c>
      <c r="D22" s="142"/>
      <c r="E22" s="139">
        <f>SUM(E17:E21)</f>
        <v>0</v>
      </c>
      <c r="F22" s="142"/>
      <c r="G22" s="135">
        <f>800*(COUNTA(G17:G21))</f>
        <v>0</v>
      </c>
      <c r="H22" s="142"/>
      <c r="I22" s="139">
        <f>SUM(I17:I21)</f>
        <v>0</v>
      </c>
      <c r="J22" s="142"/>
      <c r="K22" s="135">
        <f>800*(COUNTA(K17:K21))</f>
        <v>0</v>
      </c>
      <c r="L22" s="142"/>
      <c r="M22" s="139">
        <f>SUM(M17:M21)</f>
        <v>0</v>
      </c>
      <c r="N22" s="142"/>
      <c r="O22" s="135">
        <f>800*(COUNTA(O17:O21))</f>
        <v>0</v>
      </c>
      <c r="P22" s="142"/>
      <c r="Q22" s="139">
        <f>SUM(Q17:Q21)</f>
        <v>0</v>
      </c>
      <c r="R22" s="142"/>
      <c r="S22" s="135">
        <f>800*(COUNTA(S17:S21))</f>
        <v>0</v>
      </c>
      <c r="T22" s="142"/>
      <c r="U22" s="139">
        <f>SUM(U17:U21)</f>
        <v>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10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0.8</v>
      </c>
      <c r="S26" s="151"/>
      <c r="T26" s="150" t="s">
        <v>6</v>
      </c>
    </row>
    <row r="27" spans="1:20" ht="21.75" customHeight="1">
      <c r="A27" s="126" t="s">
        <v>44</v>
      </c>
      <c r="B27" s="127"/>
      <c r="C27" s="132"/>
      <c r="D27" s="152"/>
      <c r="E27" s="130"/>
      <c r="F27" s="127"/>
      <c r="G27" s="153"/>
      <c r="H27" s="132"/>
      <c r="I27" s="130"/>
      <c r="J27" s="127"/>
      <c r="K27" s="153"/>
      <c r="L27" s="127"/>
      <c r="M27" s="130"/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/>
      <c r="C28" s="157"/>
      <c r="D28" s="152"/>
      <c r="E28" s="130"/>
      <c r="F28" s="127"/>
      <c r="G28" s="157"/>
      <c r="H28" s="157"/>
      <c r="I28" s="130"/>
      <c r="J28" s="127"/>
      <c r="K28" s="157"/>
      <c r="L28" s="127"/>
      <c r="M28" s="130"/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/>
      <c r="C29" s="157"/>
      <c r="D29" s="153"/>
      <c r="E29" s="130"/>
      <c r="F29" s="127"/>
      <c r="G29" s="157"/>
      <c r="H29" s="157"/>
      <c r="I29" s="130"/>
      <c r="J29" s="127"/>
      <c r="K29" s="157"/>
      <c r="L29" s="127"/>
      <c r="M29" s="130"/>
      <c r="N29" s="158"/>
      <c r="S29" s="240"/>
      <c r="T29" s="241"/>
      <c r="U29" s="242"/>
    </row>
    <row r="30" spans="1:21" ht="21.75" customHeight="1">
      <c r="A30" s="126" t="s">
        <v>48</v>
      </c>
      <c r="B30" s="127"/>
      <c r="C30" s="157"/>
      <c r="D30" s="153"/>
      <c r="E30" s="130"/>
      <c r="F30" s="127"/>
      <c r="G30" s="157"/>
      <c r="H30" s="157"/>
      <c r="I30" s="130"/>
      <c r="J30" s="127"/>
      <c r="K30" s="157"/>
      <c r="L30" s="127"/>
      <c r="M30" s="130"/>
      <c r="N30" s="158"/>
      <c r="R30" s="161"/>
      <c r="S30" s="243"/>
      <c r="T30" s="244"/>
      <c r="U30" s="244"/>
    </row>
    <row r="31" spans="1:21" ht="21.75" customHeight="1">
      <c r="A31" s="133" t="s">
        <v>39</v>
      </c>
      <c r="B31" s="127"/>
      <c r="C31" s="162">
        <f>SUM(C30+C29+C28+(IF(COUNTBLANK(C27),0,1500)))</f>
        <v>0</v>
      </c>
      <c r="D31" s="152"/>
      <c r="E31" s="163">
        <f>SUM(E27:E30)</f>
        <v>0</v>
      </c>
      <c r="F31" s="130"/>
      <c r="G31" s="162">
        <f>SUM(G30+G29+G28+(IF(COUNTBLANK(G27),0,1500)))</f>
        <v>0</v>
      </c>
      <c r="H31" s="162"/>
      <c r="I31" s="163">
        <f>SUM(I27:I30)</f>
        <v>0</v>
      </c>
      <c r="J31" s="152"/>
      <c r="K31" s="162">
        <f>SUM(K30+K29+K28+(IF(COUNTBLANK(K27),0,1500)))</f>
        <v>0</v>
      </c>
      <c r="L31" s="127"/>
      <c r="M31" s="163">
        <f>SUM(M27:M30)</f>
        <v>0</v>
      </c>
      <c r="N31" s="164"/>
      <c r="S31" s="240" t="s">
        <v>47</v>
      </c>
      <c r="T31" s="241"/>
      <c r="U31" s="242"/>
    </row>
    <row r="32" spans="18:20" ht="12">
      <c r="R32" s="245"/>
      <c r="S32" s="246"/>
      <c r="T32" s="247"/>
    </row>
  </sheetData>
  <sheetProtection/>
  <mergeCells count="45">
    <mergeCell ref="N6:Q7"/>
    <mergeCell ref="R6:U7"/>
    <mergeCell ref="G1:Q1"/>
    <mergeCell ref="H2:P3"/>
    <mergeCell ref="R2:U3"/>
    <mergeCell ref="H4:P4"/>
    <mergeCell ref="S4:T4"/>
    <mergeCell ref="F6:I7"/>
    <mergeCell ref="J6:M7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L8:L9"/>
    <mergeCell ref="F8:F9"/>
    <mergeCell ref="H8:H9"/>
    <mergeCell ref="I8:I9"/>
    <mergeCell ref="J8:J9"/>
    <mergeCell ref="K8:K9"/>
    <mergeCell ref="A1:E5"/>
    <mergeCell ref="A6:A7"/>
    <mergeCell ref="B6:E7"/>
    <mergeCell ref="B8:B9"/>
    <mergeCell ref="G8:G9"/>
    <mergeCell ref="S8:S9"/>
    <mergeCell ref="T8:T9"/>
    <mergeCell ref="U8:U9"/>
    <mergeCell ref="A16:T16"/>
    <mergeCell ref="R24:T24"/>
    <mergeCell ref="R8:R9"/>
    <mergeCell ref="A8:A9"/>
    <mergeCell ref="C8:C9"/>
    <mergeCell ref="D8:D9"/>
    <mergeCell ref="E8:E9"/>
    <mergeCell ref="S30:U30"/>
    <mergeCell ref="S31:U31"/>
    <mergeCell ref="O26:Q27"/>
    <mergeCell ref="R28:S28"/>
    <mergeCell ref="S29:U29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13">
      <selection activeCell="S31" sqref="S31:U31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97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59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62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26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182" t="s">
        <v>143</v>
      </c>
      <c r="C10" s="186">
        <v>0.004039467592592593</v>
      </c>
      <c r="D10" s="184" t="s">
        <v>144</v>
      </c>
      <c r="E10" s="185">
        <v>5</v>
      </c>
      <c r="F10" s="127" t="s">
        <v>137</v>
      </c>
      <c r="G10" s="131">
        <v>0.005367708333333333</v>
      </c>
      <c r="H10" s="129" t="s">
        <v>94</v>
      </c>
      <c r="I10" s="130">
        <v>5</v>
      </c>
      <c r="J10" s="127" t="s">
        <v>118</v>
      </c>
      <c r="K10" s="132">
        <v>0.0046322916666666665</v>
      </c>
      <c r="L10" s="129" t="s">
        <v>94</v>
      </c>
      <c r="M10" s="130">
        <v>5</v>
      </c>
      <c r="N10" s="127" t="s">
        <v>150</v>
      </c>
      <c r="O10" s="132">
        <v>0.0051167824074074076</v>
      </c>
      <c r="P10" s="129" t="s">
        <v>94</v>
      </c>
      <c r="Q10" s="130">
        <v>5</v>
      </c>
      <c r="R10" s="127" t="s">
        <v>173</v>
      </c>
      <c r="S10" s="132">
        <v>0.004820601851851852</v>
      </c>
      <c r="T10" s="129" t="s">
        <v>94</v>
      </c>
      <c r="U10" s="130">
        <v>5</v>
      </c>
    </row>
    <row r="11" spans="1:21" ht="21.75" customHeight="1">
      <c r="A11" s="126" t="s">
        <v>38</v>
      </c>
      <c r="B11" s="127" t="s">
        <v>281</v>
      </c>
      <c r="C11" s="128">
        <v>0.004073726851851852</v>
      </c>
      <c r="D11" s="129" t="s">
        <v>94</v>
      </c>
      <c r="E11" s="130">
        <v>5</v>
      </c>
      <c r="F11" s="127" t="s">
        <v>185</v>
      </c>
      <c r="G11" s="131">
        <v>0.005332175925925927</v>
      </c>
      <c r="H11" s="129" t="s">
        <v>94</v>
      </c>
      <c r="I11" s="130">
        <v>5</v>
      </c>
      <c r="J11" s="127" t="s">
        <v>186</v>
      </c>
      <c r="K11" s="132">
        <v>0.004669907407407407</v>
      </c>
      <c r="L11" s="129" t="s">
        <v>94</v>
      </c>
      <c r="M11" s="130">
        <v>5</v>
      </c>
      <c r="N11" s="127" t="s">
        <v>186</v>
      </c>
      <c r="O11" s="132">
        <v>0.0050567129629629625</v>
      </c>
      <c r="P11" s="129" t="s">
        <v>94</v>
      </c>
      <c r="Q11" s="130">
        <v>5</v>
      </c>
      <c r="R11" s="182" t="s">
        <v>198</v>
      </c>
      <c r="S11" s="183">
        <v>0.004744444444444444</v>
      </c>
      <c r="T11" s="184" t="s">
        <v>144</v>
      </c>
      <c r="U11" s="185">
        <v>5</v>
      </c>
    </row>
    <row r="12" spans="1:21" ht="21.75" customHeight="1">
      <c r="A12" s="126" t="s">
        <v>38</v>
      </c>
      <c r="B12" s="127" t="s">
        <v>327</v>
      </c>
      <c r="C12" s="128">
        <v>0.004220138888888889</v>
      </c>
      <c r="D12" s="129" t="s">
        <v>94</v>
      </c>
      <c r="E12" s="130">
        <v>5</v>
      </c>
      <c r="F12" s="127" t="s">
        <v>282</v>
      </c>
      <c r="G12" s="131">
        <v>0.0052289351851851846</v>
      </c>
      <c r="H12" s="129" t="s">
        <v>94</v>
      </c>
      <c r="I12" s="130">
        <v>5</v>
      </c>
      <c r="J12" s="127" t="s">
        <v>281</v>
      </c>
      <c r="K12" s="132">
        <v>0.004586111111111111</v>
      </c>
      <c r="L12" s="129" t="s">
        <v>94</v>
      </c>
      <c r="M12" s="130">
        <v>5</v>
      </c>
      <c r="N12" s="127" t="s">
        <v>282</v>
      </c>
      <c r="O12" s="132">
        <v>0.005001620370370371</v>
      </c>
      <c r="P12" s="129" t="s">
        <v>94</v>
      </c>
      <c r="Q12" s="130">
        <v>5</v>
      </c>
      <c r="R12" s="127" t="s">
        <v>339</v>
      </c>
      <c r="S12" s="132">
        <v>0.004743287037037037</v>
      </c>
      <c r="T12" s="129" t="s">
        <v>94</v>
      </c>
      <c r="U12" s="130">
        <v>5</v>
      </c>
    </row>
    <row r="13" spans="1:21" ht="21.75" customHeight="1">
      <c r="A13" s="126" t="s">
        <v>38</v>
      </c>
      <c r="B13" s="127" t="s">
        <v>339</v>
      </c>
      <c r="C13" s="128">
        <v>0.0041528935185185184</v>
      </c>
      <c r="D13" s="129" t="s">
        <v>94</v>
      </c>
      <c r="E13" s="130">
        <v>5</v>
      </c>
      <c r="F13" s="127" t="s">
        <v>373</v>
      </c>
      <c r="G13" s="131">
        <v>0.005247337962962963</v>
      </c>
      <c r="H13" s="129" t="s">
        <v>94</v>
      </c>
      <c r="I13" s="130">
        <v>5</v>
      </c>
      <c r="J13" s="127" t="s">
        <v>339</v>
      </c>
      <c r="K13" s="132">
        <v>0.004715046296296296</v>
      </c>
      <c r="L13" s="129" t="s">
        <v>94</v>
      </c>
      <c r="M13" s="130">
        <v>5</v>
      </c>
      <c r="N13" s="182" t="s">
        <v>370</v>
      </c>
      <c r="O13" s="183">
        <v>0.005006365740740741</v>
      </c>
      <c r="P13" s="184" t="s">
        <v>144</v>
      </c>
      <c r="Q13" s="185">
        <v>5</v>
      </c>
      <c r="R13" s="127" t="s">
        <v>356</v>
      </c>
      <c r="S13" s="132">
        <v>0.00467337962962963</v>
      </c>
      <c r="T13" s="129" t="s">
        <v>94</v>
      </c>
      <c r="U13" s="130">
        <v>5</v>
      </c>
    </row>
    <row r="14" spans="1:21" ht="21.75" customHeight="1">
      <c r="A14" s="126" t="s">
        <v>38</v>
      </c>
      <c r="B14" s="182" t="s">
        <v>377</v>
      </c>
      <c r="C14" s="186">
        <v>0.0038200231481481483</v>
      </c>
      <c r="D14" s="184" t="s">
        <v>144</v>
      </c>
      <c r="E14" s="185">
        <v>5</v>
      </c>
      <c r="F14" s="127" t="s">
        <v>362</v>
      </c>
      <c r="G14" s="131">
        <v>0.005218287037037036</v>
      </c>
      <c r="H14" s="129" t="s">
        <v>94</v>
      </c>
      <c r="I14" s="130">
        <v>5</v>
      </c>
      <c r="J14" s="127" t="s">
        <v>356</v>
      </c>
      <c r="K14" s="132">
        <v>0.004625</v>
      </c>
      <c r="L14" s="129" t="s">
        <v>94</v>
      </c>
      <c r="M14" s="130">
        <v>5</v>
      </c>
      <c r="N14" s="127" t="s">
        <v>389</v>
      </c>
      <c r="O14" s="132">
        <v>0.00539537037037037</v>
      </c>
      <c r="P14" s="129" t="s">
        <v>94</v>
      </c>
      <c r="Q14" s="130">
        <v>5</v>
      </c>
      <c r="R14" s="127" t="s">
        <v>388</v>
      </c>
      <c r="S14" s="132">
        <v>0.004722222222222222</v>
      </c>
      <c r="T14" s="129" t="s">
        <v>94</v>
      </c>
      <c r="U14" s="130">
        <v>5</v>
      </c>
    </row>
    <row r="15" spans="1:21" ht="21.75" customHeight="1">
      <c r="A15" s="133" t="s">
        <v>39</v>
      </c>
      <c r="B15" s="134"/>
      <c r="C15" s="135">
        <f>400*(COUNTA(C10:C14))</f>
        <v>2000</v>
      </c>
      <c r="D15" s="136"/>
      <c r="E15" s="137">
        <f>SUM(E10:E14)</f>
        <v>25</v>
      </c>
      <c r="F15" s="138"/>
      <c r="G15" s="135">
        <f>400*(COUNTA(G10:G14))</f>
        <v>2000</v>
      </c>
      <c r="H15" s="138"/>
      <c r="I15" s="137">
        <f>SUM(I10:I14)</f>
        <v>25</v>
      </c>
      <c r="J15" s="138"/>
      <c r="K15" s="135">
        <f>400*(COUNTA(K10:K14))</f>
        <v>2000</v>
      </c>
      <c r="L15" s="138"/>
      <c r="M15" s="137">
        <f>SUM(M10:M14)</f>
        <v>25</v>
      </c>
      <c r="N15" s="138"/>
      <c r="O15" s="135">
        <f>400*(COUNTA(O10:O14))</f>
        <v>2000</v>
      </c>
      <c r="P15" s="138"/>
      <c r="Q15" s="137">
        <f>SUM(Q10:Q14)</f>
        <v>25</v>
      </c>
      <c r="R15" s="138"/>
      <c r="S15" s="135">
        <f>400*(COUNTA(S10:S14))</f>
        <v>2000</v>
      </c>
      <c r="T15" s="138"/>
      <c r="U15" s="139">
        <f>SUM(U10:U14)</f>
        <v>25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27" t="s">
        <v>118</v>
      </c>
      <c r="C17" s="131">
        <v>0.008443287037037037</v>
      </c>
      <c r="D17" s="129" t="s">
        <v>94</v>
      </c>
      <c r="E17" s="130">
        <v>10</v>
      </c>
      <c r="F17" s="127" t="s">
        <v>152</v>
      </c>
      <c r="G17" s="131">
        <v>0.010792824074074073</v>
      </c>
      <c r="H17" s="129" t="s">
        <v>94</v>
      </c>
      <c r="I17" s="130">
        <v>10</v>
      </c>
      <c r="J17" s="127" t="s">
        <v>137</v>
      </c>
      <c r="K17" s="131">
        <v>0.009659606481481483</v>
      </c>
      <c r="L17" s="129" t="s">
        <v>94</v>
      </c>
      <c r="M17" s="130">
        <v>10</v>
      </c>
      <c r="N17" s="127" t="s">
        <v>152</v>
      </c>
      <c r="O17" s="131">
        <v>0.010386574074074074</v>
      </c>
      <c r="P17" s="141" t="s">
        <v>94</v>
      </c>
      <c r="Q17" s="130">
        <v>10</v>
      </c>
      <c r="R17" s="127" t="s">
        <v>150</v>
      </c>
      <c r="S17" s="131">
        <v>0.009688773148148148</v>
      </c>
      <c r="T17" s="141" t="s">
        <v>94</v>
      </c>
      <c r="U17" s="130">
        <v>10</v>
      </c>
    </row>
    <row r="18" spans="1:21" ht="21.75" customHeight="1">
      <c r="A18" s="140" t="s">
        <v>40</v>
      </c>
      <c r="B18" s="127" t="s">
        <v>185</v>
      </c>
      <c r="C18" s="131">
        <v>0.00837349537037037</v>
      </c>
      <c r="D18" s="129" t="s">
        <v>94</v>
      </c>
      <c r="E18" s="130">
        <v>10</v>
      </c>
      <c r="F18" s="127" t="s">
        <v>244</v>
      </c>
      <c r="G18" s="131">
        <v>0.01087210648148148</v>
      </c>
      <c r="H18" s="129" t="s">
        <v>94</v>
      </c>
      <c r="I18" s="130">
        <v>10</v>
      </c>
      <c r="J18" s="127" t="s">
        <v>228</v>
      </c>
      <c r="K18" s="131">
        <v>0.009678587962962963</v>
      </c>
      <c r="L18" s="129" t="s">
        <v>94</v>
      </c>
      <c r="M18" s="130">
        <v>10</v>
      </c>
      <c r="N18" s="127" t="s">
        <v>244</v>
      </c>
      <c r="O18" s="131">
        <v>0.011753587962962962</v>
      </c>
      <c r="P18" s="129" t="s">
        <v>94</v>
      </c>
      <c r="Q18" s="130">
        <v>10</v>
      </c>
      <c r="R18" s="127" t="s">
        <v>228</v>
      </c>
      <c r="S18" s="131">
        <v>0.009828935185185185</v>
      </c>
      <c r="T18" s="129" t="s">
        <v>94</v>
      </c>
      <c r="U18" s="130">
        <v>10</v>
      </c>
    </row>
    <row r="19" spans="1:21" ht="21.75" customHeight="1">
      <c r="A19" s="140" t="s">
        <v>40</v>
      </c>
      <c r="B19" s="127" t="s">
        <v>328</v>
      </c>
      <c r="C19" s="131">
        <v>0.008427430555555556</v>
      </c>
      <c r="D19" s="129" t="s">
        <v>94</v>
      </c>
      <c r="E19" s="130">
        <v>10</v>
      </c>
      <c r="F19" s="127" t="s">
        <v>342</v>
      </c>
      <c r="G19" s="131">
        <v>0.010620254629629629</v>
      </c>
      <c r="H19" s="129" t="s">
        <v>94</v>
      </c>
      <c r="I19" s="130">
        <v>10</v>
      </c>
      <c r="J19" s="127" t="s">
        <v>333</v>
      </c>
      <c r="K19" s="131">
        <v>0.009512037037037036</v>
      </c>
      <c r="L19" s="129" t="s">
        <v>94</v>
      </c>
      <c r="M19" s="130">
        <v>10</v>
      </c>
      <c r="N19" s="127" t="s">
        <v>328</v>
      </c>
      <c r="O19" s="131">
        <v>0.011509375</v>
      </c>
      <c r="P19" s="129" t="s">
        <v>94</v>
      </c>
      <c r="Q19" s="130">
        <v>10</v>
      </c>
      <c r="R19" s="127" t="s">
        <v>333</v>
      </c>
      <c r="S19" s="131">
        <v>0.009725694444444445</v>
      </c>
      <c r="T19" s="129" t="s">
        <v>94</v>
      </c>
      <c r="U19" s="130">
        <v>10</v>
      </c>
    </row>
    <row r="20" spans="1:21" ht="21.75" customHeight="1">
      <c r="A20" s="140" t="s">
        <v>40</v>
      </c>
      <c r="B20" s="127" t="s">
        <v>368</v>
      </c>
      <c r="C20" s="131">
        <v>0.008462152777777777</v>
      </c>
      <c r="D20" s="129" t="s">
        <v>94</v>
      </c>
      <c r="E20" s="130">
        <v>10</v>
      </c>
      <c r="F20" s="127" t="s">
        <v>349</v>
      </c>
      <c r="G20" s="131">
        <v>0.010605092592592591</v>
      </c>
      <c r="H20" s="129" t="s">
        <v>94</v>
      </c>
      <c r="I20" s="130">
        <v>10</v>
      </c>
      <c r="J20" s="127" t="s">
        <v>368</v>
      </c>
      <c r="K20" s="131">
        <v>0.009398148148148149</v>
      </c>
      <c r="L20" s="129" t="s">
        <v>94</v>
      </c>
      <c r="M20" s="130">
        <v>10</v>
      </c>
      <c r="N20" s="127" t="s">
        <v>373</v>
      </c>
      <c r="O20" s="131">
        <v>0.010369675925925926</v>
      </c>
      <c r="P20" s="129" t="s">
        <v>94</v>
      </c>
      <c r="Q20" s="130">
        <v>10</v>
      </c>
      <c r="R20" s="127" t="s">
        <v>374</v>
      </c>
      <c r="S20" s="131">
        <v>0.009538541666666666</v>
      </c>
      <c r="T20" s="129" t="s">
        <v>94</v>
      </c>
      <c r="U20" s="130">
        <v>10</v>
      </c>
    </row>
    <row r="21" spans="1:21" ht="21.75" customHeight="1">
      <c r="A21" s="140" t="s">
        <v>40</v>
      </c>
      <c r="B21" s="127" t="s">
        <v>360</v>
      </c>
      <c r="C21" s="131">
        <v>0.008171296296296296</v>
      </c>
      <c r="D21" s="129" t="s">
        <v>94</v>
      </c>
      <c r="E21" s="130">
        <v>10</v>
      </c>
      <c r="F21" s="127" t="s">
        <v>357</v>
      </c>
      <c r="G21" s="131">
        <v>0.010536458333333333</v>
      </c>
      <c r="H21" s="129" t="s">
        <v>94</v>
      </c>
      <c r="I21" s="130">
        <v>10</v>
      </c>
      <c r="J21" s="182" t="s">
        <v>370</v>
      </c>
      <c r="K21" s="186">
        <v>0.00925601851851852</v>
      </c>
      <c r="L21" s="184" t="s">
        <v>144</v>
      </c>
      <c r="M21" s="185">
        <v>10</v>
      </c>
      <c r="N21" s="127" t="s">
        <v>362</v>
      </c>
      <c r="O21" s="131">
        <v>0.010350115740740741</v>
      </c>
      <c r="P21" s="129" t="s">
        <v>94</v>
      </c>
      <c r="Q21" s="130">
        <v>10</v>
      </c>
      <c r="R21" s="127" t="s">
        <v>376</v>
      </c>
      <c r="S21" s="131">
        <v>0.009510069444444444</v>
      </c>
      <c r="T21" s="129" t="s">
        <v>94</v>
      </c>
      <c r="U21" s="130">
        <v>10</v>
      </c>
    </row>
    <row r="22" spans="1:21" ht="21.75" customHeight="1">
      <c r="A22" s="133" t="s">
        <v>39</v>
      </c>
      <c r="B22" s="142"/>
      <c r="C22" s="135">
        <f>800*(COUNTA(C17:C21))</f>
        <v>4000</v>
      </c>
      <c r="D22" s="142"/>
      <c r="E22" s="139">
        <f>SUM(E17:E21)</f>
        <v>50</v>
      </c>
      <c r="F22" s="142"/>
      <c r="G22" s="135">
        <f>800*(COUNTA(G17:G21))</f>
        <v>4000</v>
      </c>
      <c r="H22" s="142"/>
      <c r="I22" s="139">
        <f>SUM(I17:I21)</f>
        <v>50</v>
      </c>
      <c r="J22" s="142"/>
      <c r="K22" s="135">
        <f>800*(COUNTA(K17:K21))</f>
        <v>4000</v>
      </c>
      <c r="L22" s="142"/>
      <c r="M22" s="139">
        <f>SUM(M17:M21)</f>
        <v>50</v>
      </c>
      <c r="N22" s="142"/>
      <c r="O22" s="135">
        <f>800*(COUNTA(O17:O21))</f>
        <v>4000</v>
      </c>
      <c r="P22" s="142"/>
      <c r="Q22" s="139">
        <f>SUM(Q17:Q21)</f>
        <v>50</v>
      </c>
      <c r="R22" s="142"/>
      <c r="S22" s="135">
        <f>800*(COUNTA(S17:S21))</f>
        <v>4000</v>
      </c>
      <c r="T22" s="142"/>
      <c r="U22" s="139">
        <f>SUM(U17:U21)</f>
        <v>50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1005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57.125</v>
      </c>
      <c r="S26" s="151"/>
      <c r="T26" s="150" t="s">
        <v>6</v>
      </c>
    </row>
    <row r="27" spans="1:20" ht="21.75" customHeight="1">
      <c r="A27" s="126" t="s">
        <v>44</v>
      </c>
      <c r="B27" s="127" t="s">
        <v>378</v>
      </c>
      <c r="C27" s="132">
        <v>0.015656597222222225</v>
      </c>
      <c r="D27" s="210" t="s">
        <v>94</v>
      </c>
      <c r="E27" s="130">
        <v>40</v>
      </c>
      <c r="F27" s="127" t="s">
        <v>379</v>
      </c>
      <c r="G27" s="207" t="s">
        <v>380</v>
      </c>
      <c r="H27" s="208" t="s">
        <v>94</v>
      </c>
      <c r="I27" s="130">
        <v>40</v>
      </c>
      <c r="J27" s="127" t="s">
        <v>327</v>
      </c>
      <c r="K27" s="207" t="s">
        <v>330</v>
      </c>
      <c r="L27" s="127" t="s">
        <v>94</v>
      </c>
      <c r="M27" s="130">
        <v>40</v>
      </c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 t="s">
        <v>93</v>
      </c>
      <c r="C28" s="157">
        <v>1900</v>
      </c>
      <c r="D28" s="152" t="s">
        <v>94</v>
      </c>
      <c r="E28" s="130">
        <v>40</v>
      </c>
      <c r="F28" s="127" t="s">
        <v>173</v>
      </c>
      <c r="G28" s="157">
        <v>1525</v>
      </c>
      <c r="H28" s="157" t="s">
        <v>94</v>
      </c>
      <c r="I28" s="130">
        <v>40</v>
      </c>
      <c r="J28" s="127" t="s">
        <v>156</v>
      </c>
      <c r="K28" s="157">
        <v>1675</v>
      </c>
      <c r="L28" s="127" t="s">
        <v>94</v>
      </c>
      <c r="M28" s="130">
        <v>40</v>
      </c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 t="s">
        <v>253</v>
      </c>
      <c r="C29" s="157">
        <v>2775</v>
      </c>
      <c r="D29" s="153" t="s">
        <v>94</v>
      </c>
      <c r="E29" s="130">
        <v>50</v>
      </c>
      <c r="F29" s="127" t="s">
        <v>275</v>
      </c>
      <c r="G29" s="157">
        <v>2275</v>
      </c>
      <c r="H29" s="157" t="s">
        <v>94</v>
      </c>
      <c r="I29" s="130">
        <v>50</v>
      </c>
      <c r="J29" s="127" t="s">
        <v>274</v>
      </c>
      <c r="K29" s="157">
        <v>2500</v>
      </c>
      <c r="L29" s="127" t="s">
        <v>94</v>
      </c>
      <c r="M29" s="130">
        <v>50</v>
      </c>
      <c r="N29" s="158"/>
      <c r="S29" s="240"/>
      <c r="T29" s="241"/>
      <c r="U29" s="242"/>
    </row>
    <row r="30" spans="1:21" ht="21.75" customHeight="1">
      <c r="A30" s="126" t="s">
        <v>48</v>
      </c>
      <c r="B30" s="127" t="s">
        <v>325</v>
      </c>
      <c r="C30" s="157">
        <v>3675</v>
      </c>
      <c r="D30" s="207" t="s">
        <v>94</v>
      </c>
      <c r="E30" s="130">
        <v>80</v>
      </c>
      <c r="F30" s="127" t="s">
        <v>345</v>
      </c>
      <c r="G30" s="157">
        <v>2950</v>
      </c>
      <c r="H30" s="206" t="s">
        <v>94</v>
      </c>
      <c r="I30" s="130">
        <v>80</v>
      </c>
      <c r="J30" s="127" t="s">
        <v>375</v>
      </c>
      <c r="K30" s="157">
        <v>3350</v>
      </c>
      <c r="L30" s="127" t="s">
        <v>94</v>
      </c>
      <c r="M30" s="130">
        <v>80</v>
      </c>
      <c r="N30" s="158"/>
      <c r="R30" s="161"/>
      <c r="S30" s="243"/>
      <c r="T30" s="244"/>
      <c r="U30" s="244"/>
    </row>
    <row r="31" spans="1:21" ht="21.75" customHeight="1">
      <c r="A31" s="133" t="s">
        <v>39</v>
      </c>
      <c r="B31" s="127"/>
      <c r="C31" s="162">
        <f>SUM(C30+C29+C28+(IF(COUNTBLANK(C27),0,1500)))</f>
        <v>9850</v>
      </c>
      <c r="D31" s="152"/>
      <c r="E31" s="163">
        <f>SUM(E27:E30)</f>
        <v>210</v>
      </c>
      <c r="F31" s="130"/>
      <c r="G31" s="162">
        <f>SUM(G30+G29+G28+(IF(COUNTBLANK(G27),0,1500)))</f>
        <v>8250</v>
      </c>
      <c r="H31" s="162"/>
      <c r="I31" s="163">
        <f>SUM(I27:I30)</f>
        <v>210</v>
      </c>
      <c r="J31" s="152"/>
      <c r="K31" s="162">
        <f>SUM(K30+K29+K28+(IF(COUNTBLANK(K27),0,1500)))</f>
        <v>9025</v>
      </c>
      <c r="L31" s="127"/>
      <c r="M31" s="163">
        <f>SUM(M27:M30)</f>
        <v>210</v>
      </c>
      <c r="N31" s="164"/>
      <c r="S31" s="240" t="s">
        <v>47</v>
      </c>
      <c r="T31" s="241"/>
      <c r="U31" s="242"/>
    </row>
    <row r="32" spans="14:21" ht="12">
      <c r="N32" s="195" t="s">
        <v>6</v>
      </c>
      <c r="O32" s="219" t="s">
        <v>6</v>
      </c>
      <c r="P32" s="219" t="s">
        <v>6</v>
      </c>
      <c r="Q32" s="220" t="s">
        <v>6</v>
      </c>
      <c r="R32" s="195" t="s">
        <v>6</v>
      </c>
      <c r="S32" s="219" t="s">
        <v>6</v>
      </c>
      <c r="T32" s="195" t="s">
        <v>6</v>
      </c>
      <c r="U32" s="220" t="s">
        <v>6</v>
      </c>
    </row>
  </sheetData>
  <sheetProtection/>
  <mergeCells count="44">
    <mergeCell ref="N6:Q7"/>
    <mergeCell ref="R6:U7"/>
    <mergeCell ref="G1:Q1"/>
    <mergeCell ref="H2:P3"/>
    <mergeCell ref="R2:U3"/>
    <mergeCell ref="H4:P4"/>
    <mergeCell ref="S4:T4"/>
    <mergeCell ref="F6:I7"/>
    <mergeCell ref="J6:M7"/>
    <mergeCell ref="O25:Q25"/>
    <mergeCell ref="M8:M9"/>
    <mergeCell ref="N8:N9"/>
    <mergeCell ref="O8:O9"/>
    <mergeCell ref="P8:P9"/>
    <mergeCell ref="Q8:Q9"/>
    <mergeCell ref="J8:J9"/>
    <mergeCell ref="K8:K9"/>
    <mergeCell ref="A1:E5"/>
    <mergeCell ref="B25:E25"/>
    <mergeCell ref="F25:I25"/>
    <mergeCell ref="J25:M25"/>
    <mergeCell ref="A6:A7"/>
    <mergeCell ref="B6:E7"/>
    <mergeCell ref="L8:L9"/>
    <mergeCell ref="R8:R9"/>
    <mergeCell ref="A8:A9"/>
    <mergeCell ref="C8:C9"/>
    <mergeCell ref="D8:D9"/>
    <mergeCell ref="E8:E9"/>
    <mergeCell ref="F8:F9"/>
    <mergeCell ref="H8:H9"/>
    <mergeCell ref="B8:B9"/>
    <mergeCell ref="G8:G9"/>
    <mergeCell ref="I8:I9"/>
    <mergeCell ref="S30:U30"/>
    <mergeCell ref="S31:U31"/>
    <mergeCell ref="O26:Q27"/>
    <mergeCell ref="R28:S28"/>
    <mergeCell ref="S29:U29"/>
    <mergeCell ref="S8:S9"/>
    <mergeCell ref="T8:T9"/>
    <mergeCell ref="U8:U9"/>
    <mergeCell ref="A16:T16"/>
    <mergeCell ref="R24:T2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workbookViewId="0" topLeftCell="A4">
      <selection activeCell="S31" sqref="S31:U31"/>
    </sheetView>
  </sheetViews>
  <sheetFormatPr defaultColWidth="9.140625" defaultRowHeight="12.75"/>
  <cols>
    <col min="1" max="2" width="9.140625" style="122" customWidth="1"/>
    <col min="3" max="3" width="9.421875" style="122" customWidth="1"/>
    <col min="4" max="4" width="4.7109375" style="122" customWidth="1"/>
    <col min="5" max="6" width="9.140625" style="122" customWidth="1"/>
    <col min="7" max="7" width="9.421875" style="122" customWidth="1"/>
    <col min="8" max="8" width="4.7109375" style="122" customWidth="1"/>
    <col min="9" max="10" width="9.140625" style="122" customWidth="1"/>
    <col min="11" max="11" width="9.421875" style="122" customWidth="1"/>
    <col min="12" max="12" width="4.7109375" style="122" customWidth="1"/>
    <col min="13" max="14" width="9.140625" style="122" customWidth="1"/>
    <col min="15" max="15" width="9.421875" style="122" customWidth="1"/>
    <col min="16" max="16" width="4.7109375" style="122" customWidth="1"/>
    <col min="17" max="17" width="9.140625" style="122" customWidth="1"/>
    <col min="18" max="18" width="10.140625" style="122" bestFit="1" customWidth="1"/>
    <col min="19" max="19" width="9.421875" style="122" customWidth="1"/>
    <col min="20" max="20" width="4.421875" style="122" customWidth="1"/>
    <col min="21" max="21" width="9.140625" style="122" customWidth="1"/>
    <col min="22" max="22" width="3.7109375" style="122" customWidth="1"/>
    <col min="23" max="23" width="3.28125" style="122" customWidth="1"/>
    <col min="24" max="24" width="2.8515625" style="122" customWidth="1"/>
    <col min="25" max="25" width="3.421875" style="122" customWidth="1"/>
    <col min="26" max="26" width="3.00390625" style="122" customWidth="1"/>
    <col min="27" max="16384" width="9.140625" style="122" customWidth="1"/>
  </cols>
  <sheetData>
    <row r="1" spans="1:20" ht="30.75" customHeight="1">
      <c r="A1" s="268"/>
      <c r="B1" s="268"/>
      <c r="C1" s="268"/>
      <c r="D1" s="268"/>
      <c r="E1" s="244"/>
      <c r="F1" s="121"/>
      <c r="G1" s="268" t="s">
        <v>73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121"/>
      <c r="S1" s="121"/>
      <c r="T1" s="121"/>
    </row>
    <row r="2" spans="1:21" ht="24.75" customHeight="1">
      <c r="A2" s="268"/>
      <c r="B2" s="268"/>
      <c r="C2" s="268"/>
      <c r="D2" s="268"/>
      <c r="E2" s="244"/>
      <c r="G2" s="123"/>
      <c r="H2" s="263" t="s">
        <v>99</v>
      </c>
      <c r="I2" s="264"/>
      <c r="J2" s="264"/>
      <c r="K2" s="264"/>
      <c r="L2" s="264"/>
      <c r="M2" s="264"/>
      <c r="N2" s="264"/>
      <c r="O2" s="264"/>
      <c r="P2" s="264"/>
      <c r="R2" s="265" t="s">
        <v>33</v>
      </c>
      <c r="S2" s="265"/>
      <c r="T2" s="265"/>
      <c r="U2" s="265"/>
    </row>
    <row r="3" spans="1:21" ht="24.75" customHeight="1">
      <c r="A3" s="268"/>
      <c r="B3" s="268"/>
      <c r="C3" s="268"/>
      <c r="D3" s="268"/>
      <c r="E3" s="244"/>
      <c r="G3" s="123"/>
      <c r="H3" s="264"/>
      <c r="I3" s="264"/>
      <c r="J3" s="264"/>
      <c r="K3" s="264"/>
      <c r="L3" s="264"/>
      <c r="M3" s="264"/>
      <c r="N3" s="264"/>
      <c r="O3" s="264"/>
      <c r="P3" s="264"/>
      <c r="Q3" s="124"/>
      <c r="R3" s="265"/>
      <c r="S3" s="265"/>
      <c r="T3" s="265"/>
      <c r="U3" s="265"/>
    </row>
    <row r="4" spans="1:20" ht="24.75" customHeight="1">
      <c r="A4" s="268"/>
      <c r="B4" s="268"/>
      <c r="C4" s="268"/>
      <c r="D4" s="268"/>
      <c r="E4" s="244"/>
      <c r="G4" s="125"/>
      <c r="H4" s="265" t="s">
        <v>69</v>
      </c>
      <c r="I4" s="266"/>
      <c r="J4" s="266"/>
      <c r="K4" s="266"/>
      <c r="L4" s="266"/>
      <c r="M4" s="266"/>
      <c r="N4" s="266"/>
      <c r="O4" s="266"/>
      <c r="P4" s="266"/>
      <c r="S4" s="267">
        <v>2014</v>
      </c>
      <c r="T4" s="267"/>
    </row>
    <row r="5" spans="1:5" ht="24.75" customHeight="1">
      <c r="A5" s="274"/>
      <c r="B5" s="274"/>
      <c r="C5" s="274"/>
      <c r="D5" s="274"/>
      <c r="E5" s="275"/>
    </row>
    <row r="6" spans="1:21" ht="12">
      <c r="A6" s="270" t="s">
        <v>6</v>
      </c>
      <c r="B6" s="257" t="s">
        <v>21</v>
      </c>
      <c r="C6" s="258"/>
      <c r="D6" s="258"/>
      <c r="E6" s="272"/>
      <c r="F6" s="257" t="s">
        <v>34</v>
      </c>
      <c r="G6" s="258"/>
      <c r="H6" s="258"/>
      <c r="I6" s="272"/>
      <c r="J6" s="257" t="s">
        <v>22</v>
      </c>
      <c r="K6" s="258"/>
      <c r="L6" s="258"/>
      <c r="M6" s="272"/>
      <c r="N6" s="257" t="s">
        <v>35</v>
      </c>
      <c r="O6" s="258"/>
      <c r="P6" s="258"/>
      <c r="Q6" s="272"/>
      <c r="R6" s="257" t="s">
        <v>36</v>
      </c>
      <c r="S6" s="258"/>
      <c r="T6" s="258"/>
      <c r="U6" s="259"/>
    </row>
    <row r="7" spans="1:21" ht="12">
      <c r="A7" s="271"/>
      <c r="B7" s="260"/>
      <c r="C7" s="261"/>
      <c r="D7" s="261"/>
      <c r="E7" s="273"/>
      <c r="F7" s="260"/>
      <c r="G7" s="261"/>
      <c r="H7" s="261"/>
      <c r="I7" s="273"/>
      <c r="J7" s="260"/>
      <c r="K7" s="261"/>
      <c r="L7" s="261"/>
      <c r="M7" s="273"/>
      <c r="N7" s="260"/>
      <c r="O7" s="261"/>
      <c r="P7" s="261"/>
      <c r="Q7" s="273"/>
      <c r="R7" s="260"/>
      <c r="S7" s="261"/>
      <c r="T7" s="261"/>
      <c r="U7" s="262"/>
    </row>
    <row r="8" spans="1:21" ht="12">
      <c r="A8" s="248" t="s">
        <v>37</v>
      </c>
      <c r="B8" s="235" t="s">
        <v>12</v>
      </c>
      <c r="C8" s="235" t="s">
        <v>13</v>
      </c>
      <c r="D8" s="235" t="s">
        <v>26</v>
      </c>
      <c r="E8" s="248" t="s">
        <v>3</v>
      </c>
      <c r="F8" s="235" t="s">
        <v>12</v>
      </c>
      <c r="G8" s="235" t="s">
        <v>13</v>
      </c>
      <c r="H8" s="235" t="s">
        <v>26</v>
      </c>
      <c r="I8" s="248" t="s">
        <v>3</v>
      </c>
      <c r="J8" s="235" t="s">
        <v>12</v>
      </c>
      <c r="K8" s="235" t="s">
        <v>13</v>
      </c>
      <c r="L8" s="235" t="s">
        <v>26</v>
      </c>
      <c r="M8" s="248" t="s">
        <v>3</v>
      </c>
      <c r="N8" s="235" t="s">
        <v>12</v>
      </c>
      <c r="O8" s="235" t="s">
        <v>13</v>
      </c>
      <c r="P8" s="235" t="s">
        <v>26</v>
      </c>
      <c r="Q8" s="248" t="s">
        <v>3</v>
      </c>
      <c r="R8" s="235" t="s">
        <v>12</v>
      </c>
      <c r="S8" s="235" t="s">
        <v>13</v>
      </c>
      <c r="T8" s="235" t="s">
        <v>26</v>
      </c>
      <c r="U8" s="248" t="s">
        <v>3</v>
      </c>
    </row>
    <row r="9" spans="1:21" ht="12">
      <c r="A9" s="249"/>
      <c r="B9" s="235"/>
      <c r="C9" s="235"/>
      <c r="D9" s="235"/>
      <c r="E9" s="249"/>
      <c r="F9" s="235"/>
      <c r="G9" s="235"/>
      <c r="H9" s="235"/>
      <c r="I9" s="249"/>
      <c r="J9" s="235"/>
      <c r="K9" s="235"/>
      <c r="L9" s="235"/>
      <c r="M9" s="249"/>
      <c r="N9" s="235"/>
      <c r="O9" s="235"/>
      <c r="P9" s="235"/>
      <c r="Q9" s="249"/>
      <c r="R9" s="235"/>
      <c r="S9" s="235"/>
      <c r="T9" s="235"/>
      <c r="U9" s="249"/>
    </row>
    <row r="10" spans="1:21" ht="21.75" customHeight="1">
      <c r="A10" s="126" t="s">
        <v>38</v>
      </c>
      <c r="B10" s="182" t="s">
        <v>143</v>
      </c>
      <c r="C10" s="186">
        <v>0.004384837962962963</v>
      </c>
      <c r="D10" s="184" t="s">
        <v>144</v>
      </c>
      <c r="E10" s="185">
        <v>5</v>
      </c>
      <c r="F10" s="127" t="s">
        <v>161</v>
      </c>
      <c r="G10" s="131">
        <v>0.006018865740740741</v>
      </c>
      <c r="H10" s="129" t="s">
        <v>94</v>
      </c>
      <c r="I10" s="130">
        <v>5</v>
      </c>
      <c r="J10" s="127" t="s">
        <v>137</v>
      </c>
      <c r="K10" s="132">
        <v>0.005437384259259259</v>
      </c>
      <c r="L10" s="129" t="s">
        <v>94</v>
      </c>
      <c r="M10" s="130">
        <v>5</v>
      </c>
      <c r="N10" s="127"/>
      <c r="O10" s="132"/>
      <c r="P10" s="129"/>
      <c r="Q10" s="130"/>
      <c r="R10" s="127" t="s">
        <v>137</v>
      </c>
      <c r="S10" s="132">
        <v>0.00546712962962963</v>
      </c>
      <c r="T10" s="129" t="s">
        <v>94</v>
      </c>
      <c r="U10" s="130">
        <v>5</v>
      </c>
    </row>
    <row r="11" spans="1:21" ht="21.75" customHeight="1">
      <c r="A11" s="126" t="s">
        <v>38</v>
      </c>
      <c r="B11" s="127" t="s">
        <v>239</v>
      </c>
      <c r="C11" s="128">
        <v>0.004464004629629629</v>
      </c>
      <c r="D11" s="129" t="s">
        <v>94</v>
      </c>
      <c r="E11" s="130">
        <v>5</v>
      </c>
      <c r="F11" s="127" t="s">
        <v>214</v>
      </c>
      <c r="G11" s="131">
        <v>0.006484722222222222</v>
      </c>
      <c r="H11" s="129" t="s">
        <v>144</v>
      </c>
      <c r="I11" s="130">
        <v>5</v>
      </c>
      <c r="J11" s="127" t="s">
        <v>161</v>
      </c>
      <c r="K11" s="132">
        <v>0.005496643518518519</v>
      </c>
      <c r="L11" s="129" t="s">
        <v>94</v>
      </c>
      <c r="M11" s="130">
        <v>5</v>
      </c>
      <c r="N11" s="127"/>
      <c r="O11" s="132"/>
      <c r="P11" s="129"/>
      <c r="Q11" s="130"/>
      <c r="R11" s="127" t="s">
        <v>174</v>
      </c>
      <c r="S11" s="132">
        <v>0.005399421296296295</v>
      </c>
      <c r="T11" s="129" t="s">
        <v>94</v>
      </c>
      <c r="U11" s="130">
        <v>5</v>
      </c>
    </row>
    <row r="12" spans="1:21" ht="21.75" customHeight="1">
      <c r="A12" s="126" t="s">
        <v>38</v>
      </c>
      <c r="B12" s="127" t="s">
        <v>310</v>
      </c>
      <c r="C12" s="128">
        <v>0.004409490740740741</v>
      </c>
      <c r="D12" s="129" t="s">
        <v>94</v>
      </c>
      <c r="E12" s="130">
        <v>5</v>
      </c>
      <c r="F12" s="182" t="s">
        <v>370</v>
      </c>
      <c r="G12" s="186">
        <v>0.005832060185185186</v>
      </c>
      <c r="H12" s="184" t="s">
        <v>144</v>
      </c>
      <c r="I12" s="185">
        <v>5</v>
      </c>
      <c r="J12" s="127" t="s">
        <v>174</v>
      </c>
      <c r="K12" s="132">
        <v>0.005552199074074074</v>
      </c>
      <c r="L12" s="129" t="s">
        <v>94</v>
      </c>
      <c r="M12" s="130">
        <v>5</v>
      </c>
      <c r="N12" s="127"/>
      <c r="O12" s="132"/>
      <c r="P12" s="129"/>
      <c r="Q12" s="130"/>
      <c r="R12" s="127" t="s">
        <v>234</v>
      </c>
      <c r="S12" s="132">
        <v>0.00539537037037037</v>
      </c>
      <c r="T12" s="129" t="s">
        <v>94</v>
      </c>
      <c r="U12" s="130">
        <v>5</v>
      </c>
    </row>
    <row r="13" spans="1:21" ht="21.75" customHeight="1">
      <c r="A13" s="126" t="s">
        <v>38</v>
      </c>
      <c r="B13" s="127" t="s">
        <v>368</v>
      </c>
      <c r="C13" s="128">
        <v>0.004325810185185185</v>
      </c>
      <c r="D13" s="129" t="s">
        <v>94</v>
      </c>
      <c r="E13" s="130">
        <v>5</v>
      </c>
      <c r="F13" s="127"/>
      <c r="G13" s="131"/>
      <c r="H13" s="129"/>
      <c r="I13" s="130"/>
      <c r="J13" s="127" t="s">
        <v>214</v>
      </c>
      <c r="K13" s="132">
        <v>0.006191087962962963</v>
      </c>
      <c r="L13" s="129" t="s">
        <v>144</v>
      </c>
      <c r="M13" s="130">
        <v>5</v>
      </c>
      <c r="N13" s="127"/>
      <c r="O13" s="132"/>
      <c r="P13" s="129"/>
      <c r="Q13" s="130"/>
      <c r="R13" s="127" t="s">
        <v>345</v>
      </c>
      <c r="S13" s="132">
        <v>0.005318865740740741</v>
      </c>
      <c r="T13" s="129" t="s">
        <v>94</v>
      </c>
      <c r="U13" s="130">
        <v>5</v>
      </c>
    </row>
    <row r="14" spans="1:21" ht="21.75" customHeight="1">
      <c r="A14" s="126" t="s">
        <v>38</v>
      </c>
      <c r="B14" s="182" t="s">
        <v>377</v>
      </c>
      <c r="C14" s="186">
        <v>0.004401388888888889</v>
      </c>
      <c r="D14" s="184" t="s">
        <v>144</v>
      </c>
      <c r="E14" s="185">
        <v>5</v>
      </c>
      <c r="F14" s="127"/>
      <c r="G14" s="131"/>
      <c r="H14" s="129"/>
      <c r="I14" s="130"/>
      <c r="J14" s="127" t="s">
        <v>390</v>
      </c>
      <c r="K14" s="132">
        <v>0.005487962962962963</v>
      </c>
      <c r="L14" s="129" t="s">
        <v>94</v>
      </c>
      <c r="M14" s="130">
        <v>5</v>
      </c>
      <c r="N14" s="127"/>
      <c r="O14" s="132"/>
      <c r="P14" s="129"/>
      <c r="Q14" s="130"/>
      <c r="R14" s="127"/>
      <c r="S14" s="132"/>
      <c r="T14" s="129"/>
      <c r="U14" s="130"/>
    </row>
    <row r="15" spans="1:21" ht="21.75" customHeight="1">
      <c r="A15" s="133" t="s">
        <v>39</v>
      </c>
      <c r="B15" s="134"/>
      <c r="C15" s="135">
        <f>400*(COUNTA(C10:C14))</f>
        <v>2000</v>
      </c>
      <c r="D15" s="136"/>
      <c r="E15" s="137">
        <f>SUM(E10:E14)</f>
        <v>25</v>
      </c>
      <c r="F15" s="138"/>
      <c r="G15" s="135">
        <f>400*(COUNTA(G10:G14))</f>
        <v>1200</v>
      </c>
      <c r="H15" s="138"/>
      <c r="I15" s="137">
        <f>SUM(I10:I14)</f>
        <v>15</v>
      </c>
      <c r="J15" s="138"/>
      <c r="K15" s="135">
        <f>400*(COUNTA(K10:K14))</f>
        <v>2000</v>
      </c>
      <c r="L15" s="138"/>
      <c r="M15" s="137">
        <f>SUM(M10:M14)</f>
        <v>25</v>
      </c>
      <c r="N15" s="138"/>
      <c r="O15" s="135">
        <f>400*(COUNTA(O10:O14))</f>
        <v>0</v>
      </c>
      <c r="P15" s="138"/>
      <c r="Q15" s="137">
        <f>SUM(Q10:Q14)</f>
        <v>0</v>
      </c>
      <c r="R15" s="138"/>
      <c r="S15" s="135">
        <f>400*(COUNTA(S10:S14))</f>
        <v>1600</v>
      </c>
      <c r="T15" s="138"/>
      <c r="U15" s="139">
        <f>SUM(U10:U14)</f>
        <v>20</v>
      </c>
    </row>
    <row r="16" spans="1:20" ht="21.7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</row>
    <row r="17" spans="1:21" ht="21.75" customHeight="1">
      <c r="A17" s="140" t="s">
        <v>40</v>
      </c>
      <c r="B17" s="127" t="s">
        <v>156</v>
      </c>
      <c r="C17" s="131">
        <v>0.009194328703703703</v>
      </c>
      <c r="D17" s="129" t="s">
        <v>94</v>
      </c>
      <c r="E17" s="130">
        <v>10</v>
      </c>
      <c r="F17" s="127"/>
      <c r="G17" s="131"/>
      <c r="H17" s="129"/>
      <c r="I17" s="130"/>
      <c r="J17" s="127" t="s">
        <v>153</v>
      </c>
      <c r="K17" s="131">
        <v>0.011259837962962963</v>
      </c>
      <c r="L17" s="129" t="s">
        <v>94</v>
      </c>
      <c r="M17" s="130">
        <v>10</v>
      </c>
      <c r="N17" s="127"/>
      <c r="O17" s="131"/>
      <c r="P17" s="141"/>
      <c r="Q17" s="130"/>
      <c r="R17" s="127"/>
      <c r="S17" s="131"/>
      <c r="T17" s="141"/>
      <c r="U17" s="130"/>
    </row>
    <row r="18" spans="1:21" ht="21.75" customHeight="1">
      <c r="A18" s="140" t="s">
        <v>40</v>
      </c>
      <c r="B18" s="127" t="s">
        <v>234</v>
      </c>
      <c r="C18" s="131">
        <v>0.009122916666666666</v>
      </c>
      <c r="D18" s="129" t="s">
        <v>94</v>
      </c>
      <c r="E18" s="130">
        <v>10</v>
      </c>
      <c r="F18" s="127"/>
      <c r="G18" s="131"/>
      <c r="H18" s="129"/>
      <c r="I18" s="130"/>
      <c r="J18" s="127" t="s">
        <v>239</v>
      </c>
      <c r="K18" s="131">
        <v>0.01131909722222222</v>
      </c>
      <c r="L18" s="129" t="s">
        <v>94</v>
      </c>
      <c r="M18" s="130">
        <v>10</v>
      </c>
      <c r="N18" s="127"/>
      <c r="O18" s="131"/>
      <c r="P18" s="129"/>
      <c r="Q18" s="130"/>
      <c r="R18" s="127"/>
      <c r="S18" s="131"/>
      <c r="T18" s="129"/>
      <c r="U18" s="130"/>
    </row>
    <row r="19" spans="1:21" ht="21.75" customHeight="1">
      <c r="A19" s="140" t="s">
        <v>40</v>
      </c>
      <c r="B19" s="127" t="s">
        <v>345</v>
      </c>
      <c r="C19" s="131">
        <v>0.00895775462962963</v>
      </c>
      <c r="D19" s="129" t="s">
        <v>94</v>
      </c>
      <c r="E19" s="130">
        <v>10</v>
      </c>
      <c r="F19" s="127"/>
      <c r="G19" s="131"/>
      <c r="H19" s="129"/>
      <c r="I19" s="130"/>
      <c r="J19" s="182" t="s">
        <v>370</v>
      </c>
      <c r="K19" s="186">
        <v>0.011129166666666667</v>
      </c>
      <c r="L19" s="184" t="s">
        <v>144</v>
      </c>
      <c r="M19" s="185">
        <v>10</v>
      </c>
      <c r="N19" s="127"/>
      <c r="O19" s="131"/>
      <c r="P19" s="129"/>
      <c r="Q19" s="130"/>
      <c r="R19" s="127"/>
      <c r="S19" s="131"/>
      <c r="T19" s="129"/>
      <c r="U19" s="130"/>
    </row>
    <row r="20" spans="1:21" ht="21.75" customHeight="1">
      <c r="A20" s="140" t="s">
        <v>40</v>
      </c>
      <c r="B20" s="127"/>
      <c r="C20" s="131"/>
      <c r="D20" s="129"/>
      <c r="E20" s="130"/>
      <c r="F20" s="127"/>
      <c r="G20" s="131"/>
      <c r="H20" s="129"/>
      <c r="I20" s="130"/>
      <c r="J20" s="127"/>
      <c r="K20" s="131"/>
      <c r="L20" s="129"/>
      <c r="M20" s="130"/>
      <c r="N20" s="127"/>
      <c r="O20" s="131"/>
      <c r="P20" s="129"/>
      <c r="Q20" s="130"/>
      <c r="R20" s="127"/>
      <c r="S20" s="131"/>
      <c r="T20" s="129"/>
      <c r="U20" s="130"/>
    </row>
    <row r="21" spans="1:21" ht="21.75" customHeight="1">
      <c r="A21" s="140" t="s">
        <v>40</v>
      </c>
      <c r="B21" s="127"/>
      <c r="C21" s="131"/>
      <c r="D21" s="129"/>
      <c r="E21" s="130"/>
      <c r="F21" s="127"/>
      <c r="G21" s="131"/>
      <c r="H21" s="129"/>
      <c r="I21" s="130"/>
      <c r="J21" s="127"/>
      <c r="K21" s="131"/>
      <c r="L21" s="129"/>
      <c r="M21" s="130"/>
      <c r="N21" s="127"/>
      <c r="O21" s="131"/>
      <c r="P21" s="129"/>
      <c r="Q21" s="130"/>
      <c r="R21" s="127"/>
      <c r="S21" s="131"/>
      <c r="T21" s="129"/>
      <c r="U21" s="130"/>
    </row>
    <row r="22" spans="1:21" ht="21.75" customHeight="1">
      <c r="A22" s="133" t="s">
        <v>39</v>
      </c>
      <c r="B22" s="142"/>
      <c r="C22" s="135">
        <f>800*(COUNTA(C17:C21))</f>
        <v>2400</v>
      </c>
      <c r="D22" s="142"/>
      <c r="E22" s="139">
        <f>SUM(E17:E21)</f>
        <v>30</v>
      </c>
      <c r="F22" s="142"/>
      <c r="G22" s="135">
        <f>800*(COUNTA(G17:G21))</f>
        <v>0</v>
      </c>
      <c r="H22" s="142"/>
      <c r="I22" s="139">
        <f>SUM(I17:I21)</f>
        <v>0</v>
      </c>
      <c r="J22" s="142"/>
      <c r="K22" s="135">
        <f>800*(COUNTA(K17:K21))</f>
        <v>2400</v>
      </c>
      <c r="L22" s="142"/>
      <c r="M22" s="139">
        <f>SUM(M17:M21)</f>
        <v>30</v>
      </c>
      <c r="N22" s="142"/>
      <c r="O22" s="135">
        <f>800*(COUNTA(O17:O21))</f>
        <v>0</v>
      </c>
      <c r="P22" s="142"/>
      <c r="Q22" s="139">
        <f>SUM(Q17:Q21)</f>
        <v>0</v>
      </c>
      <c r="R22" s="142"/>
      <c r="S22" s="135">
        <f>800*(COUNTA(S17:S21))</f>
        <v>0</v>
      </c>
      <c r="T22" s="142"/>
      <c r="U22" s="139">
        <f>SUM(U17:U21)</f>
        <v>0</v>
      </c>
    </row>
    <row r="23" ht="18.75" customHeight="1">
      <c r="A23" s="143"/>
    </row>
    <row r="24" spans="18:20" ht="18.75" customHeight="1">
      <c r="R24" s="233" t="s">
        <v>6</v>
      </c>
      <c r="S24" s="233"/>
      <c r="T24" s="234"/>
    </row>
    <row r="25" spans="1:20" ht="24" customHeight="1">
      <c r="A25" s="144" t="s">
        <v>6</v>
      </c>
      <c r="B25" s="252" t="s">
        <v>21</v>
      </c>
      <c r="C25" s="253"/>
      <c r="D25" s="253"/>
      <c r="E25" s="254"/>
      <c r="F25" s="252" t="s">
        <v>34</v>
      </c>
      <c r="G25" s="255"/>
      <c r="H25" s="253"/>
      <c r="I25" s="254"/>
      <c r="J25" s="252" t="s">
        <v>22</v>
      </c>
      <c r="K25" s="253"/>
      <c r="L25" s="255"/>
      <c r="M25" s="253"/>
      <c r="N25" s="145"/>
      <c r="O25" s="236" t="s">
        <v>41</v>
      </c>
      <c r="P25" s="256"/>
      <c r="Q25" s="256"/>
      <c r="R25" s="146">
        <f>SUM(E15+I15+M15+Q15+U15+E22+I22+M22+Q22+U22+E31+I31+M31)</f>
        <v>355</v>
      </c>
      <c r="S25" s="147"/>
      <c r="T25" s="146" t="s">
        <v>6</v>
      </c>
    </row>
    <row r="26" spans="1:20" ht="24" customHeight="1">
      <c r="A26" s="140" t="s">
        <v>37</v>
      </c>
      <c r="B26" s="126" t="s">
        <v>12</v>
      </c>
      <c r="C26" s="126" t="s">
        <v>42</v>
      </c>
      <c r="D26" s="126" t="s">
        <v>26</v>
      </c>
      <c r="E26" s="126" t="s">
        <v>3</v>
      </c>
      <c r="F26" s="126" t="s">
        <v>12</v>
      </c>
      <c r="G26" s="126" t="s">
        <v>42</v>
      </c>
      <c r="H26" s="126" t="s">
        <v>26</v>
      </c>
      <c r="I26" s="126" t="s">
        <v>3</v>
      </c>
      <c r="J26" s="126" t="s">
        <v>12</v>
      </c>
      <c r="K26" s="126" t="s">
        <v>42</v>
      </c>
      <c r="L26" s="126" t="s">
        <v>26</v>
      </c>
      <c r="M26" s="148" t="s">
        <v>3</v>
      </c>
      <c r="N26" s="149"/>
      <c r="O26" s="236" t="s">
        <v>43</v>
      </c>
      <c r="P26" s="237"/>
      <c r="Q26" s="237"/>
      <c r="R26" s="150">
        <f>SUM((C15+G15+K15+O15+S15+C22+G22+K22+O22+S22+C31+G31+K31)/1000)</f>
        <v>20.725</v>
      </c>
      <c r="S26" s="151"/>
      <c r="T26" s="150" t="s">
        <v>6</v>
      </c>
    </row>
    <row r="27" spans="1:20" ht="21.75" customHeight="1">
      <c r="A27" s="126" t="s">
        <v>44</v>
      </c>
      <c r="B27" s="127"/>
      <c r="C27" s="132"/>
      <c r="D27" s="152"/>
      <c r="E27" s="130"/>
      <c r="F27" s="127"/>
      <c r="G27" s="153"/>
      <c r="H27" s="132"/>
      <c r="I27" s="130"/>
      <c r="J27" s="127"/>
      <c r="K27" s="153"/>
      <c r="L27" s="127"/>
      <c r="M27" s="130"/>
      <c r="N27" s="154"/>
      <c r="O27" s="237"/>
      <c r="P27" s="237"/>
      <c r="Q27" s="237"/>
      <c r="R27" s="155" t="s">
        <v>4</v>
      </c>
      <c r="S27" s="147"/>
      <c r="T27" s="156"/>
    </row>
    <row r="28" spans="1:20" ht="21.75" customHeight="1">
      <c r="A28" s="126" t="s">
        <v>45</v>
      </c>
      <c r="B28" s="127" t="s">
        <v>242</v>
      </c>
      <c r="C28" s="157">
        <v>1750</v>
      </c>
      <c r="D28" s="152" t="s">
        <v>94</v>
      </c>
      <c r="E28" s="130">
        <v>40</v>
      </c>
      <c r="F28" s="127"/>
      <c r="G28" s="157"/>
      <c r="H28" s="157"/>
      <c r="I28" s="130"/>
      <c r="J28" s="127" t="s">
        <v>343</v>
      </c>
      <c r="K28" s="157">
        <v>1450</v>
      </c>
      <c r="L28" s="127" t="s">
        <v>94</v>
      </c>
      <c r="M28" s="130">
        <v>40</v>
      </c>
      <c r="N28" s="158"/>
      <c r="O28" s="159"/>
      <c r="P28" s="160"/>
      <c r="Q28" s="160"/>
      <c r="R28" s="238"/>
      <c r="S28" s="239"/>
      <c r="T28" s="161"/>
    </row>
    <row r="29" spans="1:21" ht="21.75" customHeight="1">
      <c r="A29" s="126" t="s">
        <v>46</v>
      </c>
      <c r="B29" s="127" t="s">
        <v>170</v>
      </c>
      <c r="C29" s="157">
        <v>2625</v>
      </c>
      <c r="D29" s="153" t="s">
        <v>94</v>
      </c>
      <c r="E29" s="130">
        <v>50</v>
      </c>
      <c r="F29" s="127"/>
      <c r="G29" s="157"/>
      <c r="H29" s="157"/>
      <c r="I29" s="130"/>
      <c r="J29" s="127"/>
      <c r="K29" s="157"/>
      <c r="L29" s="127"/>
      <c r="M29" s="130"/>
      <c r="N29" s="158"/>
      <c r="S29" s="240"/>
      <c r="T29" s="241"/>
      <c r="U29" s="242"/>
    </row>
    <row r="30" spans="1:21" ht="21.75" customHeight="1">
      <c r="A30" s="126" t="s">
        <v>48</v>
      </c>
      <c r="B30" s="127" t="s">
        <v>214</v>
      </c>
      <c r="C30" s="157">
        <v>3300</v>
      </c>
      <c r="D30" s="153" t="s">
        <v>144</v>
      </c>
      <c r="E30" s="130">
        <v>80</v>
      </c>
      <c r="F30" s="127"/>
      <c r="G30" s="157"/>
      <c r="H30" s="157"/>
      <c r="I30" s="130"/>
      <c r="J30" s="127"/>
      <c r="K30" s="157"/>
      <c r="L30" s="127"/>
      <c r="M30" s="130"/>
      <c r="N30" s="158"/>
      <c r="R30" s="161"/>
      <c r="S30" s="243"/>
      <c r="T30" s="244"/>
      <c r="U30" s="244"/>
    </row>
    <row r="31" spans="1:21" ht="21.75" customHeight="1">
      <c r="A31" s="133" t="s">
        <v>39</v>
      </c>
      <c r="B31" s="127"/>
      <c r="C31" s="162">
        <f>SUM(C30+C29+C28+(IF(COUNTBLANK(C27),0,1500)))</f>
        <v>7675</v>
      </c>
      <c r="D31" s="152"/>
      <c r="E31" s="163">
        <f>SUM(E27:E30)</f>
        <v>170</v>
      </c>
      <c r="F31" s="130"/>
      <c r="G31" s="162">
        <f>SUM(G30+G29+G28+(IF(COUNTBLANK(G27),0,1500)))</f>
        <v>0</v>
      </c>
      <c r="H31" s="162"/>
      <c r="I31" s="163">
        <f>SUM(I27:I30)</f>
        <v>0</v>
      </c>
      <c r="J31" s="152"/>
      <c r="K31" s="162">
        <f>SUM(K30+K29+K28+(IF(COUNTBLANK(K27),0,1500)))</f>
        <v>1450</v>
      </c>
      <c r="L31" s="127"/>
      <c r="M31" s="163">
        <f>SUM(M27:M30)</f>
        <v>40</v>
      </c>
      <c r="N31" s="164"/>
      <c r="S31" s="240" t="s">
        <v>47</v>
      </c>
      <c r="T31" s="241"/>
      <c r="U31" s="242"/>
    </row>
    <row r="32" spans="18:20" ht="12">
      <c r="R32" s="245"/>
      <c r="S32" s="246"/>
      <c r="T32" s="247"/>
    </row>
  </sheetData>
  <sheetProtection/>
  <mergeCells count="45">
    <mergeCell ref="N6:Q7"/>
    <mergeCell ref="R6:U7"/>
    <mergeCell ref="G1:Q1"/>
    <mergeCell ref="H2:P3"/>
    <mergeCell ref="R2:U3"/>
    <mergeCell ref="H4:P4"/>
    <mergeCell ref="S4:T4"/>
    <mergeCell ref="F6:I7"/>
    <mergeCell ref="J6:M7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L8:L9"/>
    <mergeCell ref="F8:F9"/>
    <mergeCell ref="H8:H9"/>
    <mergeCell ref="I8:I9"/>
    <mergeCell ref="J8:J9"/>
    <mergeCell ref="K8:K9"/>
    <mergeCell ref="A1:E5"/>
    <mergeCell ref="A6:A7"/>
    <mergeCell ref="B6:E7"/>
    <mergeCell ref="B8:B9"/>
    <mergeCell ref="G8:G9"/>
    <mergeCell ref="S8:S9"/>
    <mergeCell ref="T8:T9"/>
    <mergeCell ref="U8:U9"/>
    <mergeCell ref="A16:T16"/>
    <mergeCell ref="R24:T24"/>
    <mergeCell ref="R8:R9"/>
    <mergeCell ref="A8:A9"/>
    <mergeCell ref="C8:C9"/>
    <mergeCell ref="D8:D9"/>
    <mergeCell ref="E8:E9"/>
    <mergeCell ref="S30:U30"/>
    <mergeCell ref="S31:U31"/>
    <mergeCell ref="O26:Q27"/>
    <mergeCell ref="R28:S28"/>
    <mergeCell ref="S29:U29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</dc:creator>
  <cp:keywords/>
  <dc:description/>
  <cp:lastModifiedBy>Jane Lindsay</cp:lastModifiedBy>
  <cp:lastPrinted>2015-01-05T02:19:34Z</cp:lastPrinted>
  <dcterms:created xsi:type="dcterms:W3CDTF">2013-09-12T06:24:29Z</dcterms:created>
  <dcterms:modified xsi:type="dcterms:W3CDTF">2015-01-07T02:34:47Z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